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0575" windowHeight="7230" activeTab="0"/>
  </bookViews>
  <sheets>
    <sheet name="Proportions Population Pyramids" sheetId="1" r:id="rId1"/>
  </sheets>
  <definedNames/>
  <calcPr fullCalcOnLoad="1"/>
</workbook>
</file>

<file path=xl/comments1.xml><?xml version="1.0" encoding="utf-8"?>
<comments xmlns="http://schemas.openxmlformats.org/spreadsheetml/2006/main">
  <authors>
    <author>mcdermaica</author>
  </authors>
  <commentList>
    <comment ref="M11" authorId="0">
      <text>
        <r>
          <rPr>
            <b/>
            <sz val="8"/>
            <rFont val="Tahoma"/>
            <family val="2"/>
          </rPr>
          <t>Calculates age specific population proportion
You can put in the proportions directly if you want. Note that male proportions must be negative to graph properly</t>
        </r>
      </text>
    </comment>
    <comment ref="C12" authorId="0">
      <text>
        <r>
          <rPr>
            <b/>
            <sz val="8"/>
            <rFont val="Tahoma"/>
            <family val="0"/>
          </rPr>
          <t xml:space="preserve">These values are used in the graph titles so be sure to keep them up to date.
</t>
        </r>
      </text>
    </comment>
    <comment ref="L8" authorId="0">
      <text>
        <r>
          <rPr>
            <b/>
            <sz val="8"/>
            <rFont val="Tahoma"/>
            <family val="2"/>
          </rPr>
          <t>Change the data note to whatever you want. Be aware that the current size is pushing the textbox size limit.</t>
        </r>
      </text>
    </comment>
    <comment ref="E8" authorId="0">
      <text>
        <r>
          <rPr>
            <b/>
            <sz val="8"/>
            <rFont val="Tahoma"/>
            <family val="2"/>
          </rPr>
          <t>I hate it when I can't tell reliably when the spreadsheet was last modified!</t>
        </r>
      </text>
    </comment>
    <comment ref="L1" authorId="0">
      <text>
        <r>
          <rPr>
            <b/>
            <sz val="8"/>
            <rFont val="Tahoma"/>
            <family val="2"/>
          </rPr>
          <t>Modify the titles as you like. Currently they concatenate data from other cells to minimize the update burden.
These cells autopopulate text in the charts to minimize the relabelling burden.</t>
        </r>
      </text>
    </comment>
  </commentList>
</comments>
</file>

<file path=xl/sharedStrings.xml><?xml version="1.0" encoding="utf-8"?>
<sst xmlns="http://schemas.openxmlformats.org/spreadsheetml/2006/main" count="47" uniqueCount="47">
  <si>
    <t>0-4</t>
  </si>
  <si>
    <t>5-9</t>
  </si>
  <si>
    <t>10-14</t>
  </si>
  <si>
    <t>15-19</t>
  </si>
  <si>
    <t>20-24</t>
  </si>
  <si>
    <t>25-29</t>
  </si>
  <si>
    <t>30-34</t>
  </si>
  <si>
    <t>35-39</t>
  </si>
  <si>
    <t>40-44</t>
  </si>
  <si>
    <t>45-49</t>
  </si>
  <si>
    <t>50-54</t>
  </si>
  <si>
    <t>55-59</t>
  </si>
  <si>
    <t>60-64</t>
  </si>
  <si>
    <t>65-69</t>
  </si>
  <si>
    <t>70-74</t>
  </si>
  <si>
    <t>75-79</t>
  </si>
  <si>
    <t>80-84</t>
  </si>
  <si>
    <t>85+</t>
  </si>
  <si>
    <t>Labels</t>
  </si>
  <si>
    <t>Male graph points</t>
  </si>
  <si>
    <t>Proportion graphing points</t>
  </si>
  <si>
    <t>Total</t>
  </si>
  <si>
    <t>Population Data</t>
  </si>
  <si>
    <t>Age Group</t>
  </si>
  <si>
    <t>Population Count</t>
  </si>
  <si>
    <t>Population Proportion</t>
  </si>
  <si>
    <t xml:space="preserve">Population pyramids using bar graph and scatterplots. </t>
  </si>
  <si>
    <t>Date of estimate update</t>
  </si>
  <si>
    <t>Date of projection update</t>
  </si>
  <si>
    <t>Y axis</t>
  </si>
  <si>
    <t>X axis 1</t>
  </si>
  <si>
    <t>X axis 2</t>
  </si>
  <si>
    <t>Modify the blue shaded values with the appropriate dates or numbers as per the example. All else should work automagically</t>
  </si>
  <si>
    <t>Data Note</t>
  </si>
  <si>
    <t xml:space="preserve">Date this spreadsheet was last updated: </t>
  </si>
  <si>
    <t>April 1,2011</t>
  </si>
  <si>
    <t>Title 2</t>
  </si>
  <si>
    <t>Title 1</t>
  </si>
  <si>
    <t>The data source note is pushing the size limit for a text box so be careful if you change it.</t>
  </si>
  <si>
    <t>Notes</t>
  </si>
  <si>
    <t xml:space="preserve">The samples below use a centre scale which is a copy of the text box in the N column. </t>
  </si>
  <si>
    <t>If you resize the charts, you'll need to resize the text box because you can't group a text box with the chart itself.</t>
  </si>
  <si>
    <t>By sex total</t>
  </si>
  <si>
    <t>The chart titles are text boxes to provide optimal resizing options so must be manually resized.</t>
  </si>
  <si>
    <t>Scatterplot y-axis is offset slightly to allow the plot points to line up with the centre of the bars.</t>
  </si>
  <si>
    <t>Your health unit</t>
  </si>
  <si>
    <t>Your Health Unit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</si>
</sst>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09]mmmm\ d\,\ yyyy"/>
    <numFmt numFmtId="165" formatCode="[$-F800]dddd\,\ mmmm\ dd\,\ yyyy"/>
    <numFmt numFmtId="166" formatCode="0;0"/>
  </numFmts>
  <fonts count="50">
    <font>
      <sz val="10"/>
      <color theme="1"/>
      <name val="Arial"/>
      <family val="2"/>
    </font>
    <font>
      <sz val="10"/>
      <color indexed="8"/>
      <name val="Arial"/>
      <family val="2"/>
    </font>
    <font>
      <sz val="10"/>
      <name val="Arial"/>
      <family val="2"/>
    </font>
    <font>
      <b/>
      <sz val="10"/>
      <name val="Arial"/>
      <family val="2"/>
    </font>
    <font>
      <b/>
      <sz val="8"/>
      <name val="Tahoma"/>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0"/>
    </font>
    <font>
      <b/>
      <sz val="10.5"/>
      <color indexed="8"/>
      <name val="Calibri"/>
      <family val="0"/>
    </font>
    <font>
      <b/>
      <sz val="11"/>
      <color indexed="8"/>
      <name val="Calibri"/>
      <family val="0"/>
    </font>
    <font>
      <sz val="12"/>
      <color indexed="8"/>
      <name val="Calibri"/>
      <family val="0"/>
    </font>
    <font>
      <sz val="9"/>
      <color indexed="8"/>
      <name val="Calibri"/>
      <family val="0"/>
    </font>
    <font>
      <b/>
      <sz val="16"/>
      <color indexed="8"/>
      <name val="Calibri"/>
      <family val="0"/>
    </font>
    <font>
      <sz val="12"/>
      <color indexed="9"/>
      <name val="Arial"/>
      <family val="0"/>
    </font>
    <font>
      <sz val="11"/>
      <color indexed="9"/>
      <name val="Arial"/>
      <family val="0"/>
    </font>
    <font>
      <sz val="11"/>
      <color indexed="8"/>
      <name val="Byington"/>
      <family val="0"/>
    </font>
    <font>
      <sz val="10.5"/>
      <color indexed="8"/>
      <name val="Byington"/>
      <family val="0"/>
    </font>
    <font>
      <sz val="11"/>
      <color indexed="8"/>
      <name val="Arial"/>
      <family val="0"/>
    </font>
    <font>
      <sz val="10.5"/>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9">
    <xf numFmtId="0" fontId="0" fillId="0" borderId="0" xfId="0" applyAlignment="1">
      <alignment/>
    </xf>
    <xf numFmtId="0" fontId="0" fillId="0" borderId="0" xfId="0" applyAlignment="1">
      <alignment horizontal="center"/>
    </xf>
    <xf numFmtId="0" fontId="2" fillId="0" borderId="0" xfId="55">
      <alignment/>
      <protection/>
    </xf>
    <xf numFmtId="49" fontId="2" fillId="0" borderId="0" xfId="55" applyNumberFormat="1">
      <alignment/>
      <protection/>
    </xf>
    <xf numFmtId="0" fontId="47" fillId="0" borderId="0" xfId="0" applyFont="1" applyAlignment="1">
      <alignment horizontal="center"/>
    </xf>
    <xf numFmtId="0" fontId="47" fillId="0" borderId="0" xfId="0" applyFont="1" applyAlignment="1">
      <alignment/>
    </xf>
    <xf numFmtId="0" fontId="2" fillId="0" borderId="0" xfId="55" applyFill="1">
      <alignment/>
      <protection/>
    </xf>
    <xf numFmtId="0" fontId="3" fillId="0" borderId="0" xfId="55" applyFont="1" applyFill="1">
      <alignment/>
      <protection/>
    </xf>
    <xf numFmtId="0" fontId="2" fillId="2" borderId="0" xfId="55" applyFill="1">
      <alignment/>
      <protection/>
    </xf>
    <xf numFmtId="0" fontId="2" fillId="2" borderId="0" xfId="55" applyNumberFormat="1" applyFont="1" applyFill="1" applyAlignment="1">
      <alignment horizontal="center"/>
      <protection/>
    </xf>
    <xf numFmtId="0" fontId="0" fillId="2" borderId="0" xfId="0" applyFill="1" applyAlignment="1">
      <alignment/>
    </xf>
    <xf numFmtId="0" fontId="0" fillId="0" borderId="0" xfId="0" applyFill="1" applyAlignment="1">
      <alignment/>
    </xf>
    <xf numFmtId="0" fontId="0" fillId="0" borderId="0" xfId="0" applyAlignment="1">
      <alignment horizontal="left" wrapText="1"/>
    </xf>
    <xf numFmtId="165" fontId="0" fillId="33" borderId="0" xfId="0" applyNumberFormat="1" applyFill="1" applyAlignment="1">
      <alignment/>
    </xf>
    <xf numFmtId="0" fontId="0" fillId="0" borderId="0" xfId="0" applyAlignment="1">
      <alignment horizontal="left"/>
    </xf>
    <xf numFmtId="0" fontId="47" fillId="2" borderId="0" xfId="0" applyFont="1" applyFill="1" applyAlignment="1">
      <alignment/>
    </xf>
    <xf numFmtId="0" fontId="3" fillId="0" borderId="0" xfId="55" applyFont="1" applyFill="1" applyBorder="1">
      <alignment/>
      <protection/>
    </xf>
    <xf numFmtId="0" fontId="0" fillId="0" borderId="0" xfId="0" applyAlignment="1">
      <alignment horizontal="center"/>
    </xf>
    <xf numFmtId="0" fontId="3" fillId="0" borderId="0" xfId="55" applyFont="1" applyFill="1" applyAlignment="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0375"/>
          <c:w val="0.915"/>
          <c:h val="0.739"/>
        </c:manualLayout>
      </c:layout>
      <c:barChart>
        <c:barDir val="bar"/>
        <c:grouping val="stacked"/>
        <c:varyColors val="0"/>
        <c:ser>
          <c:idx val="0"/>
          <c:order val="0"/>
          <c:tx>
            <c:strRef>
              <c:f>'Proportions Population Pyramids'!$C$13</c:f>
              <c:strCache>
                <c:ptCount val="1"/>
                <c:pt idx="0">
                  <c:v>2006_m</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'Proportions Population Pyramids'!$B$14:$B$31</c:f>
              <c:strCache/>
            </c:strRef>
          </c:cat>
          <c:val>
            <c:numRef>
              <c:f>'Proportions Population Pyramids'!$I$14:$I$31</c:f>
              <c:numCache/>
            </c:numRef>
          </c:val>
        </c:ser>
        <c:ser>
          <c:idx val="1"/>
          <c:order val="1"/>
          <c:tx>
            <c:strRef>
              <c:f>'Proportions Population Pyramids'!$D$13</c:f>
              <c:strCache>
                <c:ptCount val="1"/>
                <c:pt idx="0">
                  <c:v>2006_f</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'Proportions Population Pyramids'!$B$14:$B$31</c:f>
              <c:strCache/>
            </c:strRef>
          </c:cat>
          <c:val>
            <c:numRef>
              <c:f>'Proportions Population Pyramids'!$D$14:$D$31</c:f>
              <c:numCache/>
            </c:numRef>
          </c:val>
        </c:ser>
        <c:overlap val="100"/>
        <c:gapWidth val="0"/>
        <c:axId val="39459236"/>
        <c:axId val="19588805"/>
      </c:barChart>
      <c:scatterChart>
        <c:scatterStyle val="lineMarker"/>
        <c:varyColors val="0"/>
        <c:ser>
          <c:idx val="2"/>
          <c:order val="2"/>
          <c:tx>
            <c:strRef>
              <c:f>'Proportions Population Pyramids'!$E$12</c:f>
              <c:strCache>
                <c:ptCount val="1"/>
                <c:pt idx="0">
                  <c:v>2011</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Pyramids'!$F$14:$F$31</c:f>
              <c:numCache/>
            </c:numRef>
          </c:xVal>
          <c:yVal>
            <c:numRef>
              <c:f>'Proportions Population Pyramids'!$A$14:$A$31</c:f>
              <c:numCache/>
            </c:numRef>
          </c:yVal>
          <c:smooth val="0"/>
        </c:ser>
        <c:ser>
          <c:idx val="3"/>
          <c:order val="3"/>
          <c:tx>
            <c:strRef>
              <c:f>'Proportions Population Pyramids'!$E$13</c:f>
              <c:strCache>
                <c:ptCount val="1"/>
                <c:pt idx="0">
                  <c:v>2011_m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Pyramids'!$J$14:$J$31</c:f>
              <c:numCache/>
            </c:numRef>
          </c:xVal>
          <c:yVal>
            <c:numRef>
              <c:f>'Proportions Population Pyramids'!$A$14:$A$31</c:f>
              <c:numCache/>
            </c:numRef>
          </c:yVal>
          <c:smooth val="0"/>
        </c:ser>
        <c:ser>
          <c:idx val="4"/>
          <c:order val="4"/>
          <c:tx>
            <c:strRef>
              <c:f>'Proportions Population Pyramids'!$K$13</c:f>
              <c:strCache>
                <c:ptCount val="1"/>
                <c:pt idx="0">
                  <c:v>2021_m</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Pyramids'!$K$14:$K$31</c:f>
              <c:numCache/>
            </c:numRef>
          </c:xVal>
          <c:yVal>
            <c:numRef>
              <c:f>'Proportions Population Pyramids'!$A$14:$A$31</c:f>
              <c:numCache/>
            </c:numRef>
          </c:yVal>
          <c:smooth val="0"/>
        </c:ser>
        <c:ser>
          <c:idx val="5"/>
          <c:order val="5"/>
          <c:tx>
            <c:strRef>
              <c:f>'Proportions Population Pyramids'!$G$12</c:f>
              <c:strCache>
                <c:ptCount val="1"/>
                <c:pt idx="0">
                  <c:v>2021</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Pyramids'!$H$14:$H$31</c:f>
              <c:numCache/>
            </c:numRef>
          </c:xVal>
          <c:yVal>
            <c:numRef>
              <c:f>'Proportions Population Pyramids'!$A$14:$A$31</c:f>
              <c:numCache/>
            </c:numRef>
          </c:yVal>
          <c:smooth val="0"/>
        </c:ser>
        <c:axId val="42081518"/>
        <c:axId val="43189343"/>
      </c:scatterChart>
      <c:catAx>
        <c:axId val="39459236"/>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1050" b="1" i="0" u="none" baseline="0">
                <a:solidFill>
                  <a:srgbClr val="000000"/>
                </a:solidFill>
              </a:defRPr>
            </a:pPr>
          </a:p>
        </c:txPr>
        <c:crossAx val="19588805"/>
        <c:crosses val="autoZero"/>
        <c:auto val="0"/>
        <c:lblOffset val="100"/>
        <c:tickLblSkip val="1"/>
        <c:noMultiLvlLbl val="0"/>
      </c:catAx>
      <c:valAx>
        <c:axId val="19588805"/>
        <c:scaling>
          <c:orientation val="minMax"/>
        </c:scaling>
        <c:axPos val="b"/>
        <c:title>
          <c:tx>
            <c:strRef>
              <c:f>'Proportions Population Pyramids'!$M$5</c:f>
            </c:strRef>
          </c:tx>
          <c:layout>
            <c:manualLayout>
              <c:xMode val="factor"/>
              <c:yMode val="factor"/>
              <c:x val="-0.00075"/>
              <c:y val="0"/>
            </c:manualLayout>
          </c:layout>
          <c:overlay val="0"/>
          <c:spPr>
            <a:noFill/>
            <a:ln w="3175">
              <a:noFill/>
            </a:ln>
          </c:spPr>
          <c:txPr>
            <a:bodyPr vert="horz" rot="0"/>
            <a:lstStyle/>
            <a:p>
              <a:pPr>
                <a:defRPr lang="en-US" cap="none" sz="1100" b="1" i="0" u="none" baseline="0">
                  <a:solidFill>
                    <a:srgbClr val="000000"/>
                  </a:solidFill>
                </a:defRPr>
              </a:pPr>
            </a:p>
          </c:tx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39459236"/>
        <c:crossesAt val="1"/>
        <c:crossBetween val="between"/>
        <c:dispUnits/>
      </c:valAx>
      <c:valAx>
        <c:axId val="42081518"/>
        <c:scaling>
          <c:orientation val="minMax"/>
        </c:scaling>
        <c:axPos val="b"/>
        <c:delete val="1"/>
        <c:majorTickMark val="out"/>
        <c:minorTickMark val="none"/>
        <c:tickLblPos val="none"/>
        <c:crossAx val="43189343"/>
        <c:crosses val="max"/>
        <c:crossBetween val="midCat"/>
        <c:dispUnits/>
      </c:valAx>
      <c:valAx>
        <c:axId val="43189343"/>
        <c:scaling>
          <c:orientation val="minMax"/>
          <c:max val="18.5"/>
          <c:min val="0.5"/>
        </c:scaling>
        <c:axPos val="l"/>
        <c:delete val="1"/>
        <c:majorTickMark val="out"/>
        <c:minorTickMark val="none"/>
        <c:tickLblPos val="none"/>
        <c:crossAx val="42081518"/>
        <c:crosses val="max"/>
        <c:crossBetween val="midCat"/>
        <c:dispUnits/>
      </c:valAx>
      <c:spPr>
        <a:solidFill>
          <a:srgbClr val="FFFFFF"/>
        </a:solidFill>
        <a:ln w="3175">
          <a:noFill/>
        </a:ln>
      </c:spPr>
    </c:plotArea>
    <c:legend>
      <c:legendPos val="r"/>
      <c:legendEntry>
        <c:idx val="0"/>
        <c:delete val="1"/>
      </c:legendEntry>
      <c:legendEntry>
        <c:idx val="1"/>
        <c:delete val="1"/>
      </c:legendEntry>
      <c:legendEntry>
        <c:idx val="3"/>
        <c:delete val="1"/>
      </c:legendEntry>
      <c:legendEntry>
        <c:idx val="4"/>
        <c:delete val="1"/>
      </c:legendEntry>
      <c:layout>
        <c:manualLayout>
          <c:xMode val="edge"/>
          <c:yMode val="edge"/>
          <c:x val="0.8215"/>
          <c:y val="0.11275"/>
          <c:w val="0.1585"/>
          <c:h val="0.1747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10575"/>
          <c:w val="0.87775"/>
          <c:h val="0.72325"/>
        </c:manualLayout>
      </c:layout>
      <c:barChart>
        <c:barDir val="bar"/>
        <c:grouping val="stacked"/>
        <c:varyColors val="0"/>
        <c:ser>
          <c:idx val="0"/>
          <c:order val="0"/>
          <c:tx>
            <c:strRef>
              <c:f>'Proportions Population Pyramids'!$C$13</c:f>
              <c:strCache>
                <c:ptCount val="1"/>
                <c:pt idx="0">
                  <c:v>2006_m</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'Proportions Population Pyramids'!$B$14:$B$31</c:f>
              <c:strCache/>
            </c:strRef>
          </c:cat>
          <c:val>
            <c:numRef>
              <c:f>'Proportions Population Pyramids'!$I$14:$I$31</c:f>
              <c:numCache/>
            </c:numRef>
          </c:val>
        </c:ser>
        <c:ser>
          <c:idx val="1"/>
          <c:order val="1"/>
          <c:tx>
            <c:strRef>
              <c:f>'Proportions Population Pyramids'!$D$13</c:f>
              <c:strCache>
                <c:ptCount val="1"/>
                <c:pt idx="0">
                  <c:v>2006_f</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'Proportions Population Pyramids'!$B$14:$B$31</c:f>
              <c:strCache/>
            </c:strRef>
          </c:cat>
          <c:val>
            <c:numRef>
              <c:f>'Proportions Population Pyramids'!$D$14:$D$31</c:f>
              <c:numCache/>
            </c:numRef>
          </c:val>
        </c:ser>
        <c:overlap val="100"/>
        <c:gapWidth val="0"/>
        <c:axId val="53159768"/>
        <c:axId val="8675865"/>
      </c:barChart>
      <c:scatterChart>
        <c:scatterStyle val="lineMarker"/>
        <c:varyColors val="0"/>
        <c:ser>
          <c:idx val="2"/>
          <c:order val="2"/>
          <c:tx>
            <c:strRef>
              <c:f>'Proportions Population Pyramids'!$E$12</c:f>
              <c:strCache>
                <c:ptCount val="1"/>
                <c:pt idx="0">
                  <c:v>2011</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Pyramids'!$F$14:$F$31</c:f>
              <c:numCache/>
            </c:numRef>
          </c:xVal>
          <c:yVal>
            <c:numRef>
              <c:f>'Proportions Population Pyramids'!$A$14:$A$31</c:f>
              <c:numCache/>
            </c:numRef>
          </c:yVal>
          <c:smooth val="0"/>
        </c:ser>
        <c:ser>
          <c:idx val="3"/>
          <c:order val="3"/>
          <c:tx>
            <c:strRef>
              <c:f>'Proportions Population Pyramids'!$E$13</c:f>
              <c:strCache>
                <c:ptCount val="1"/>
                <c:pt idx="0">
                  <c:v>2011_m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Pyramids'!$J$14:$J$31</c:f>
              <c:numCache/>
            </c:numRef>
          </c:xVal>
          <c:yVal>
            <c:numRef>
              <c:f>'Proportions Population Pyramids'!$A$14:$A$31</c:f>
              <c:numCache/>
            </c:numRef>
          </c:yVal>
          <c:smooth val="0"/>
        </c:ser>
        <c:ser>
          <c:idx val="4"/>
          <c:order val="4"/>
          <c:tx>
            <c:strRef>
              <c:f>'Proportions Population Pyramids'!$K$13</c:f>
              <c:strCache>
                <c:ptCount val="1"/>
                <c:pt idx="0">
                  <c:v>2021_m</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Pyramids'!$K$14:$K$31</c:f>
              <c:numCache/>
            </c:numRef>
          </c:xVal>
          <c:yVal>
            <c:numRef>
              <c:f>'Proportions Population Pyramids'!$A$14:$A$31</c:f>
              <c:numCache/>
            </c:numRef>
          </c:yVal>
          <c:smooth val="0"/>
        </c:ser>
        <c:ser>
          <c:idx val="5"/>
          <c:order val="5"/>
          <c:tx>
            <c:strRef>
              <c:f>'Proportions Population Pyramids'!$G$12</c:f>
              <c:strCache>
                <c:ptCount val="1"/>
                <c:pt idx="0">
                  <c:v>2021</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Pyramids'!$H$14:$H$31</c:f>
              <c:numCache/>
            </c:numRef>
          </c:xVal>
          <c:yVal>
            <c:numRef>
              <c:f>'Proportions Population Pyramids'!$A$14:$A$31</c:f>
              <c:numCache/>
            </c:numRef>
          </c:yVal>
          <c:smooth val="0"/>
        </c:ser>
        <c:axId val="10973922"/>
        <c:axId val="31656435"/>
      </c:scatterChart>
      <c:catAx>
        <c:axId val="53159768"/>
        <c:scaling>
          <c:orientation val="minMax"/>
        </c:scaling>
        <c:axPos val="l"/>
        <c:delete val="0"/>
        <c:numFmt formatCode="General" sourceLinked="1"/>
        <c:majorTickMark val="out"/>
        <c:minorTickMark val="none"/>
        <c:tickLblPos val="none"/>
        <c:spPr>
          <a:ln w="3175">
            <a:noFill/>
          </a:ln>
        </c:spPr>
        <c:txPr>
          <a:bodyPr vert="horz" rot="0"/>
          <a:lstStyle/>
          <a:p>
            <a:pPr>
              <a:defRPr lang="en-US" cap="none" sz="1050" b="1" i="0" u="none" baseline="0">
                <a:solidFill>
                  <a:srgbClr val="000000"/>
                </a:solidFill>
              </a:defRPr>
            </a:pPr>
          </a:p>
        </c:txPr>
        <c:crossAx val="8675865"/>
        <c:crosses val="autoZero"/>
        <c:auto val="0"/>
        <c:lblOffset val="100"/>
        <c:tickLblSkip val="1"/>
        <c:noMultiLvlLbl val="0"/>
      </c:catAx>
      <c:valAx>
        <c:axId val="8675865"/>
        <c:scaling>
          <c:orientation val="minMax"/>
        </c:scaling>
        <c:axPos val="b"/>
        <c:title>
          <c:tx>
            <c:strRef>
              <c:f>'Proportions Population Pyramids'!$M$5</c:f>
            </c:strRef>
          </c:tx>
          <c:layout>
            <c:manualLayout>
              <c:xMode val="factor"/>
              <c:yMode val="factor"/>
              <c:x val="-0.00425"/>
              <c:y val="0.0005"/>
            </c:manualLayout>
          </c:layout>
          <c:overlay val="0"/>
          <c:spPr>
            <a:noFill/>
            <a:ln w="3175">
              <a:noFill/>
            </a:ln>
          </c:spPr>
          <c:txPr>
            <a:bodyPr vert="horz" rot="0"/>
            <a:lstStyle/>
            <a:p>
              <a:pPr>
                <a:defRPr lang="en-US" cap="none" sz="1100" b="1" i="0" u="none" baseline="0">
                  <a:solidFill>
                    <a:srgbClr val="000000"/>
                  </a:solidFill>
                </a:defRPr>
              </a:pPr>
            </a:p>
          </c:tx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53159768"/>
        <c:crossesAt val="1"/>
        <c:crossBetween val="between"/>
        <c:dispUnits/>
      </c:valAx>
      <c:valAx>
        <c:axId val="10973922"/>
        <c:scaling>
          <c:orientation val="minMax"/>
        </c:scaling>
        <c:axPos val="b"/>
        <c:delete val="1"/>
        <c:majorTickMark val="out"/>
        <c:minorTickMark val="none"/>
        <c:tickLblPos val="none"/>
        <c:crossAx val="31656435"/>
        <c:crosses val="max"/>
        <c:crossBetween val="midCat"/>
        <c:dispUnits/>
      </c:valAx>
      <c:valAx>
        <c:axId val="31656435"/>
        <c:scaling>
          <c:orientation val="minMax"/>
          <c:max val="18.5"/>
          <c:min val="0.5"/>
        </c:scaling>
        <c:axPos val="l"/>
        <c:delete val="1"/>
        <c:majorTickMark val="out"/>
        <c:minorTickMark val="none"/>
        <c:tickLblPos val="none"/>
        <c:crossAx val="10973922"/>
        <c:crosses val="max"/>
        <c:crossBetween val="midCat"/>
        <c:dispUnits/>
      </c:valAx>
      <c:spPr>
        <a:solidFill>
          <a:srgbClr val="FFFFFF"/>
        </a:solidFill>
        <a:ln w="3175">
          <a:noFill/>
        </a:ln>
      </c:spPr>
    </c:plotArea>
    <c:legend>
      <c:legendPos val="r"/>
      <c:legendEntry>
        <c:idx val="0"/>
        <c:delete val="1"/>
      </c:legendEntry>
      <c:legendEntry>
        <c:idx val="1"/>
        <c:delete val="1"/>
      </c:legendEntry>
      <c:legendEntry>
        <c:idx val="3"/>
        <c:delete val="1"/>
      </c:legendEntry>
      <c:legendEntry>
        <c:idx val="4"/>
        <c:delete val="1"/>
      </c:legendEntry>
      <c:layout>
        <c:manualLayout>
          <c:xMode val="edge"/>
          <c:yMode val="edge"/>
          <c:x val="0.82075"/>
          <c:y val="0.1155"/>
          <c:w val="0.15675"/>
          <c:h val="0.176"/>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035"/>
          <c:w val="0.891"/>
          <c:h val="0.7345"/>
        </c:manualLayout>
      </c:layout>
      <c:barChart>
        <c:barDir val="bar"/>
        <c:grouping val="stacked"/>
        <c:varyColors val="0"/>
        <c:ser>
          <c:idx val="0"/>
          <c:order val="0"/>
          <c:tx>
            <c:strRef>
              <c:f>'Proportions Population Pyramids'!$M$13</c:f>
              <c:strCache>
                <c:ptCount val="1"/>
                <c:pt idx="0">
                  <c:v>2006_m</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'Proportions Population Pyramids'!$B$14:$B$31</c:f>
              <c:strCache/>
            </c:strRef>
          </c:cat>
          <c:val>
            <c:numRef>
              <c:f>'Proportions Population Pyramids'!$M$14:$M$31</c:f>
              <c:numCache/>
            </c:numRef>
          </c:val>
        </c:ser>
        <c:ser>
          <c:idx val="1"/>
          <c:order val="1"/>
          <c:tx>
            <c:strRef>
              <c:f>'Proportions Population Pyramids'!$N$13</c:f>
              <c:strCache>
                <c:ptCount val="1"/>
                <c:pt idx="0">
                  <c:v>2006_f</c:v>
                </c:pt>
              </c:strCache>
            </c:strRef>
          </c:tx>
          <c:spPr>
            <a:solidFill>
              <a:srgbClr val="AA464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'Proportions Population Pyramids'!$B$14:$B$31</c:f>
              <c:strCache/>
            </c:strRef>
          </c:cat>
          <c:val>
            <c:numRef>
              <c:f>'Proportions Population Pyramids'!$N$14:$N$31</c:f>
              <c:numCache/>
            </c:numRef>
          </c:val>
        </c:ser>
        <c:overlap val="100"/>
        <c:gapWidth val="0"/>
        <c:axId val="16472460"/>
        <c:axId val="14034413"/>
      </c:barChart>
      <c:scatterChart>
        <c:scatterStyle val="lineMarker"/>
        <c:varyColors val="0"/>
        <c:ser>
          <c:idx val="2"/>
          <c:order val="2"/>
          <c:tx>
            <c:strRef>
              <c:f>'Proportions Population Pyramids'!$O$12</c:f>
              <c:strCache>
                <c:ptCount val="1"/>
                <c:pt idx="0">
                  <c:v>2011</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Pyramids'!$P$14:$P$31</c:f>
              <c:numCache/>
            </c:numRef>
          </c:xVal>
          <c:yVal>
            <c:numRef>
              <c:f>'Proportions Population Pyramids'!$A$14:$A$31</c:f>
              <c:numCache/>
            </c:numRef>
          </c:yVal>
          <c:smooth val="0"/>
        </c:ser>
        <c:ser>
          <c:idx val="3"/>
          <c:order val="3"/>
          <c:tx>
            <c:strRef>
              <c:f>'Proportions Population Pyramids'!$O$13</c:f>
              <c:strCache>
                <c:ptCount val="1"/>
                <c:pt idx="0">
                  <c:v>2011_m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Pyramids'!$O$14:$O$31</c:f>
              <c:numCache/>
            </c:numRef>
          </c:xVal>
          <c:yVal>
            <c:numRef>
              <c:f>'Proportions Population Pyramids'!$A$14:$A$31</c:f>
              <c:numCache/>
            </c:numRef>
          </c:yVal>
          <c:smooth val="0"/>
        </c:ser>
        <c:ser>
          <c:idx val="4"/>
          <c:order val="4"/>
          <c:tx>
            <c:strRef>
              <c:f>'Proportions Population Pyramids'!$Q$13</c:f>
              <c:strCache>
                <c:ptCount val="1"/>
                <c:pt idx="0">
                  <c:v>2021_m</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Pyramids'!$Q$14:$Q$31</c:f>
              <c:numCache/>
            </c:numRef>
          </c:xVal>
          <c:yVal>
            <c:numRef>
              <c:f>'Proportions Population Pyramids'!$A$14:$A$31</c:f>
              <c:numCache/>
            </c:numRef>
          </c:yVal>
          <c:smooth val="0"/>
        </c:ser>
        <c:ser>
          <c:idx val="5"/>
          <c:order val="5"/>
          <c:tx>
            <c:strRef>
              <c:f>'Proportions Population Pyramids'!$Q$12</c:f>
              <c:strCache>
                <c:ptCount val="1"/>
                <c:pt idx="0">
                  <c:v>2021</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Pyramids'!$R$14:$R$31</c:f>
              <c:numCache/>
            </c:numRef>
          </c:xVal>
          <c:yVal>
            <c:numRef>
              <c:f>'Proportions Population Pyramids'!$A$14:$A$31</c:f>
              <c:numCache/>
            </c:numRef>
          </c:yVal>
          <c:smooth val="0"/>
        </c:ser>
        <c:axId val="59200854"/>
        <c:axId val="63045639"/>
      </c:scatterChart>
      <c:catAx>
        <c:axId val="16472460"/>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1050" b="1" i="0" u="none" baseline="0">
                <a:solidFill>
                  <a:srgbClr val="000000"/>
                </a:solidFill>
              </a:defRPr>
            </a:pPr>
          </a:p>
        </c:txPr>
        <c:crossAx val="14034413"/>
        <c:crosses val="autoZero"/>
        <c:auto val="0"/>
        <c:lblOffset val="100"/>
        <c:tickLblSkip val="1"/>
        <c:noMultiLvlLbl val="0"/>
      </c:catAx>
      <c:valAx>
        <c:axId val="14034413"/>
        <c:scaling>
          <c:orientation val="minMax"/>
        </c:scaling>
        <c:axPos val="b"/>
        <c:title>
          <c:tx>
            <c:strRef>
              <c:f>'Proportions Population Pyramids'!$M$6</c:f>
            </c:strRef>
          </c:tx>
          <c:layout>
            <c:manualLayout>
              <c:xMode val="factor"/>
              <c:yMode val="factor"/>
              <c:x val="-0.0045"/>
              <c:y val="0.0005"/>
            </c:manualLayout>
          </c:layout>
          <c:overlay val="0"/>
          <c:spPr>
            <a:noFill/>
            <a:ln w="3175">
              <a:noFill/>
            </a:ln>
          </c:spPr>
          <c:txPr>
            <a:bodyPr vert="horz" rot="0"/>
            <a:lstStyle/>
            <a:p>
              <a:pPr>
                <a:defRPr lang="en-US" cap="none" sz="1100" b="1" i="0" u="none" baseline="0">
                  <a:solidFill>
                    <a:srgbClr val="000000"/>
                  </a:solidFill>
                </a:defRPr>
              </a:pPr>
            </a:p>
          </c:tx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16472460"/>
        <c:crossesAt val="1"/>
        <c:crossBetween val="between"/>
        <c:dispUnits/>
      </c:valAx>
      <c:valAx>
        <c:axId val="59200854"/>
        <c:scaling>
          <c:orientation val="minMax"/>
        </c:scaling>
        <c:axPos val="b"/>
        <c:delete val="1"/>
        <c:majorTickMark val="out"/>
        <c:minorTickMark val="none"/>
        <c:tickLblPos val="none"/>
        <c:crossAx val="63045639"/>
        <c:crosses val="max"/>
        <c:crossBetween val="midCat"/>
        <c:dispUnits/>
      </c:valAx>
      <c:valAx>
        <c:axId val="63045639"/>
        <c:scaling>
          <c:orientation val="minMax"/>
          <c:max val="18.5"/>
          <c:min val="0.5"/>
        </c:scaling>
        <c:axPos val="l"/>
        <c:delete val="1"/>
        <c:majorTickMark val="out"/>
        <c:minorTickMark val="none"/>
        <c:tickLblPos val="none"/>
        <c:crossAx val="59200854"/>
        <c:crosses val="max"/>
        <c:crossBetween val="midCat"/>
        <c:dispUnits/>
      </c:valAx>
      <c:spPr>
        <a:solidFill>
          <a:srgbClr val="FFFFFF"/>
        </a:solidFill>
        <a:ln w="3175">
          <a:noFill/>
        </a:ln>
      </c:spPr>
    </c:plotArea>
    <c:legend>
      <c:legendPos val="r"/>
      <c:legendEntry>
        <c:idx val="0"/>
        <c:delete val="1"/>
      </c:legendEntry>
      <c:legendEntry>
        <c:idx val="1"/>
        <c:delete val="1"/>
      </c:legendEntry>
      <c:legendEntry>
        <c:idx val="3"/>
        <c:delete val="1"/>
      </c:legendEntry>
      <c:legendEntry>
        <c:idx val="4"/>
        <c:delete val="1"/>
      </c:legendEntry>
      <c:layout>
        <c:manualLayout>
          <c:xMode val="edge"/>
          <c:yMode val="edge"/>
          <c:x val="0.82025"/>
          <c:y val="0.115"/>
          <c:w val="0.159"/>
          <c:h val="0.1747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10375"/>
          <c:w val="0.87775"/>
          <c:h val="0.72675"/>
        </c:manualLayout>
      </c:layout>
      <c:barChart>
        <c:barDir val="bar"/>
        <c:grouping val="stacked"/>
        <c:varyColors val="0"/>
        <c:ser>
          <c:idx val="0"/>
          <c:order val="0"/>
          <c:tx>
            <c:strRef>
              <c:f>'Proportions Population Pyramids'!$C$13</c:f>
              <c:strCache>
                <c:ptCount val="1"/>
                <c:pt idx="0">
                  <c:v>2006_m</c:v>
                </c:pt>
              </c:strCache>
            </c:strRef>
          </c:tx>
          <c:spPr>
            <a:solidFill>
              <a:srgbClr val="8EB4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'Proportions Population Pyramids'!$B$14:$B$31</c:f>
              <c:strCache/>
            </c:strRef>
          </c:cat>
          <c:val>
            <c:numRef>
              <c:f>'Proportions Population Pyramids'!$I$14:$I$31</c:f>
              <c:numCache/>
            </c:numRef>
          </c:val>
        </c:ser>
        <c:ser>
          <c:idx val="1"/>
          <c:order val="1"/>
          <c:tx>
            <c:strRef>
              <c:f>'Proportions Population Pyramids'!$D$13</c:f>
              <c:strCache>
                <c:ptCount val="1"/>
                <c:pt idx="0">
                  <c:v>2006_f</c:v>
                </c:pt>
              </c:strCache>
            </c:strRef>
          </c:tx>
          <c:spPr>
            <a:solidFill>
              <a:srgbClr val="E6B9B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'Proportions Population Pyramids'!$B$14:$B$31</c:f>
              <c:strCache/>
            </c:strRef>
          </c:cat>
          <c:val>
            <c:numRef>
              <c:f>'Proportions Population Pyramids'!$D$14:$D$31</c:f>
              <c:numCache/>
            </c:numRef>
          </c:val>
        </c:ser>
        <c:overlap val="100"/>
        <c:gapWidth val="0"/>
        <c:axId val="30539840"/>
        <c:axId val="6423105"/>
      </c:barChart>
      <c:scatterChart>
        <c:scatterStyle val="lineMarker"/>
        <c:varyColors val="0"/>
        <c:ser>
          <c:idx val="2"/>
          <c:order val="2"/>
          <c:tx>
            <c:strRef>
              <c:f>'Proportions Population Pyramids'!$E$12</c:f>
              <c:strCache>
                <c:ptCount val="1"/>
                <c:pt idx="0">
                  <c:v>2011</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Pyramids'!$F$14:$F$31</c:f>
              <c:numCache/>
            </c:numRef>
          </c:xVal>
          <c:yVal>
            <c:numRef>
              <c:f>'Proportions Population Pyramids'!$A$14:$A$31</c:f>
              <c:numCache/>
            </c:numRef>
          </c:yVal>
          <c:smooth val="0"/>
        </c:ser>
        <c:ser>
          <c:idx val="3"/>
          <c:order val="3"/>
          <c:tx>
            <c:strRef>
              <c:f>'Proportions Population Pyramids'!$E$13</c:f>
              <c:strCache>
                <c:ptCount val="1"/>
                <c:pt idx="0">
                  <c:v>2011_m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Pyramids'!$J$14:$J$31</c:f>
              <c:numCache/>
            </c:numRef>
          </c:xVal>
          <c:yVal>
            <c:numRef>
              <c:f>'Proportions Population Pyramids'!$A$14:$A$31</c:f>
              <c:numCache/>
            </c:numRef>
          </c:yVal>
          <c:smooth val="0"/>
        </c:ser>
        <c:ser>
          <c:idx val="4"/>
          <c:order val="4"/>
          <c:tx>
            <c:strRef>
              <c:f>'Proportions Population Pyramids'!$K$13</c:f>
              <c:strCache>
                <c:ptCount val="1"/>
                <c:pt idx="0">
                  <c:v>2021_m</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Pyramids'!$K$14:$K$31</c:f>
              <c:numCache/>
            </c:numRef>
          </c:xVal>
          <c:yVal>
            <c:numRef>
              <c:f>'Proportions Population Pyramids'!$A$14:$A$31</c:f>
              <c:numCache/>
            </c:numRef>
          </c:yVal>
          <c:smooth val="0"/>
        </c:ser>
        <c:ser>
          <c:idx val="5"/>
          <c:order val="5"/>
          <c:tx>
            <c:strRef>
              <c:f>'Proportions Population Pyramids'!$H$13</c:f>
              <c:strCache>
                <c:ptCount val="1"/>
                <c:pt idx="0">
                  <c:v>2021_f</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'Proportions Population Pyramids'!$H$14:$H$31</c:f>
              <c:numCache/>
            </c:numRef>
          </c:xVal>
          <c:yVal>
            <c:numRef>
              <c:f>'Proportions Population Pyramids'!$A$14:$A$31</c:f>
              <c:numCache/>
            </c:numRef>
          </c:yVal>
          <c:smooth val="0"/>
        </c:ser>
        <c:axId val="57807946"/>
        <c:axId val="50509467"/>
      </c:scatterChart>
      <c:catAx>
        <c:axId val="30539840"/>
        <c:scaling>
          <c:orientation val="minMax"/>
        </c:scaling>
        <c:axPos val="l"/>
        <c:delete val="0"/>
        <c:numFmt formatCode="General" sourceLinked="1"/>
        <c:majorTickMark val="out"/>
        <c:minorTickMark val="none"/>
        <c:tickLblPos val="none"/>
        <c:spPr>
          <a:ln w="3175">
            <a:noFill/>
          </a:ln>
        </c:spPr>
        <c:txPr>
          <a:bodyPr vert="horz" rot="0"/>
          <a:lstStyle/>
          <a:p>
            <a:pPr>
              <a:defRPr lang="en-US" cap="none" sz="1050" b="1" i="0" u="none" baseline="0">
                <a:solidFill>
                  <a:srgbClr val="000000"/>
                </a:solidFill>
              </a:defRPr>
            </a:pPr>
          </a:p>
        </c:txPr>
        <c:crossAx val="6423105"/>
        <c:crosses val="autoZero"/>
        <c:auto val="0"/>
        <c:lblOffset val="100"/>
        <c:tickLblSkip val="1"/>
        <c:noMultiLvlLbl val="0"/>
      </c:catAx>
      <c:valAx>
        <c:axId val="6423105"/>
        <c:scaling>
          <c:orientation val="minMax"/>
        </c:scaling>
        <c:axPos val="b"/>
        <c:title>
          <c:tx>
            <c:strRef>
              <c:f>'Proportions Population Pyramids'!$M$5</c:f>
            </c:strRef>
          </c:tx>
          <c:layout>
            <c:manualLayout>
              <c:xMode val="factor"/>
              <c:yMode val="factor"/>
              <c:x val="-0.00475"/>
              <c:y val="0.0005"/>
            </c:manualLayout>
          </c:layout>
          <c:overlay val="0"/>
          <c:spPr>
            <a:noFill/>
            <a:ln w="3175">
              <a:noFill/>
            </a:ln>
          </c:spPr>
          <c:txPr>
            <a:bodyPr vert="horz" rot="0"/>
            <a:lstStyle/>
            <a:p>
              <a:pPr>
                <a:defRPr lang="en-US" cap="none" sz="1100" b="1" i="0" u="none" baseline="0">
                  <a:solidFill>
                    <a:srgbClr val="000000"/>
                  </a:solidFill>
                </a:defRPr>
              </a:pPr>
            </a:p>
          </c:tx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30539840"/>
        <c:crossesAt val="1"/>
        <c:crossBetween val="between"/>
        <c:dispUnits/>
      </c:valAx>
      <c:valAx>
        <c:axId val="57807946"/>
        <c:scaling>
          <c:orientation val="minMax"/>
        </c:scaling>
        <c:axPos val="b"/>
        <c:delete val="1"/>
        <c:majorTickMark val="out"/>
        <c:minorTickMark val="none"/>
        <c:tickLblPos val="none"/>
        <c:crossAx val="50509467"/>
        <c:crosses val="max"/>
        <c:crossBetween val="midCat"/>
        <c:dispUnits/>
      </c:valAx>
      <c:valAx>
        <c:axId val="50509467"/>
        <c:scaling>
          <c:orientation val="minMax"/>
          <c:max val="18.5"/>
          <c:min val="0.5"/>
        </c:scaling>
        <c:axPos val="l"/>
        <c:delete val="1"/>
        <c:majorTickMark val="out"/>
        <c:minorTickMark val="none"/>
        <c:tickLblPos val="none"/>
        <c:crossAx val="57807946"/>
        <c:crosses val="max"/>
        <c:crossBetween val="midCat"/>
        <c:dispUnits/>
      </c:valAx>
      <c:spPr>
        <a:solidFill>
          <a:srgbClr val="FFFFFF"/>
        </a:solidFill>
        <a:ln w="3175">
          <a:noFill/>
        </a:ln>
      </c:spPr>
    </c:plotArea>
    <c:legend>
      <c:legendPos val="r"/>
      <c:legendEntry>
        <c:idx val="0"/>
        <c:delete val="1"/>
      </c:legendEntry>
      <c:legendEntry>
        <c:idx val="1"/>
        <c:delete val="1"/>
      </c:legendEntry>
      <c:legendEntry>
        <c:idx val="3"/>
        <c:delete val="1"/>
      </c:legendEntry>
      <c:legendEntry>
        <c:idx val="4"/>
        <c:delete val="1"/>
      </c:legendEntry>
      <c:layout>
        <c:manualLayout>
          <c:xMode val="edge"/>
          <c:yMode val="edge"/>
          <c:x val="0.82125"/>
          <c:y val="0.11475"/>
          <c:w val="0.1575"/>
          <c:h val="0.17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0.67625</cdr:x>
      <cdr:y>0.0175</cdr:y>
    </cdr:from>
    <cdr:to>
      <cdr:x>0.862</cdr:x>
      <cdr:y>0.2675</cdr:y>
    </cdr:to>
    <cdr:pic>
      <cdr:nvPicPr>
        <cdr:cNvPr id="1" name="Picture 1"/>
        <cdr:cNvPicPr preferRelativeResize="1">
          <a:picLocks noChangeAspect="1"/>
        </cdr:cNvPicPr>
      </cdr:nvPicPr>
      <cdr:blipFill>
        <a:blip r:embed="rId1">
          <a:clrChange>
            <a:clrFrom>
              <a:srgbClr val="FFFFFF"/>
            </a:clrFrom>
            <a:clrTo>
              <a:srgbClr val="FFFFFF">
                <a:alpha val="0"/>
              </a:srgbClr>
            </a:clrTo>
          </a:clrChange>
        </a:blip>
        <a:stretch>
          <a:fillRect/>
        </a:stretch>
      </cdr:blipFill>
      <cdr:spPr>
        <a:xfrm>
          <a:off x="4562475" y="66675"/>
          <a:ext cx="1257300" cy="1057275"/>
        </a:xfrm>
        <a:prstGeom prst="rect">
          <a:avLst/>
        </a:prstGeom>
        <a:noFill/>
        <a:ln w="9525" cmpd="sng">
          <a:noFill/>
        </a:ln>
      </cdr:spPr>
    </cdr:pic>
  </cdr:relSizeAnchor>
  <cdr:relSizeAnchor xmlns:cdr="http://schemas.openxmlformats.org/drawingml/2006/chartDrawing">
    <cdr:from>
      <cdr:x>0.09075</cdr:x>
      <cdr:y>0.04975</cdr:y>
    </cdr:from>
    <cdr:to>
      <cdr:x>0.27825</cdr:x>
      <cdr:y>0.26</cdr:y>
    </cdr:to>
    <cdr:pic>
      <cdr:nvPicPr>
        <cdr:cNvPr id="2" name="Picture 2"/>
        <cdr:cNvPicPr preferRelativeResize="1">
          <a:picLocks noChangeAspect="1"/>
        </cdr:cNvPicPr>
      </cdr:nvPicPr>
      <cdr:blipFill>
        <a:blip r:embed="rId2">
          <a:clrChange>
            <a:clrFrom>
              <a:srgbClr val="FFFFFF"/>
            </a:clrFrom>
            <a:clrTo>
              <a:srgbClr val="FFFFFF">
                <a:alpha val="0"/>
              </a:srgbClr>
            </a:clrTo>
          </a:clrChange>
        </a:blip>
        <a:stretch>
          <a:fillRect/>
        </a:stretch>
      </cdr:blipFill>
      <cdr:spPr>
        <a:xfrm>
          <a:off x="609600" y="209550"/>
          <a:ext cx="1266825" cy="885825"/>
        </a:xfrm>
        <a:prstGeom prst="rect">
          <a:avLst/>
        </a:prstGeom>
        <a:noFill/>
        <a:ln w="9525" cmpd="sng">
          <a:noFill/>
        </a:ln>
      </cdr:spPr>
    </cdr:pic>
  </cdr:relSizeAnchor>
  <cdr:relSizeAnchor xmlns:cdr="http://schemas.openxmlformats.org/drawingml/2006/chartDrawing">
    <cdr:from>
      <cdr:x>0.01225</cdr:x>
      <cdr:y>0.8945</cdr:y>
    </cdr:from>
    <cdr:to>
      <cdr:x>0.97625</cdr:x>
      <cdr:y>0.9845</cdr:y>
    </cdr:to>
    <cdr:sp textlink="'Proportions Population Pyramids'!$M$8">
      <cdr:nvSpPr>
        <cdr:cNvPr id="3" name="TextBox 3"/>
        <cdr:cNvSpPr txBox="1">
          <a:spLocks noChangeArrowheads="1"/>
        </cdr:cNvSpPr>
      </cdr:nvSpPr>
      <cdr:spPr>
        <a:xfrm>
          <a:off x="76200" y="3781425"/>
          <a:ext cx="6505575" cy="381000"/>
        </a:xfrm>
        <a:prstGeom prst="rect">
          <a:avLst/>
        </a:prstGeom>
        <a:noFill/>
        <a:ln w="9525" cmpd="sng">
          <a:noFill/>
        </a:ln>
      </cdr:spPr>
      <cdr:txBody>
        <a:bodyPr vertOverflow="clip" wrap="square"/>
        <a:p>
          <a:pPr algn="l">
            <a:defRPr/>
          </a:pPr>
          <a:fld id="{7db8eb5c-4c87-4ad3-bb20-3ba0c56cfaf5}" type="TxLink">
            <a:rPr lang="en-US" cap="none" sz="900" b="0" i="0" u="none" baseline="0">
              <a:solidFill>
                <a:srgbClr val="000000"/>
              </a:solidFill>
            </a:rPr>
            <a:t>*Source: Population Estimate Ottawa. Ontario Ministry of Health and Long Term Care, intelliHEALTH Ontario. Extracted Apr 01, 2001. Population Projections Ottawa. Ontario Ministry of Health and Long Term Care, IntelliHEALTH Ontario. Extracted Apr 01,2011</a:t>
          </a:fld>
        </a:p>
      </cdr:txBody>
    </cdr:sp>
  </cdr:relSizeAnchor>
  <cdr:relSizeAnchor xmlns:cdr="http://schemas.openxmlformats.org/drawingml/2006/chartDrawing">
    <cdr:from>
      <cdr:x>0.05525</cdr:x>
      <cdr:y>-0.003</cdr:y>
    </cdr:from>
    <cdr:to>
      <cdr:x>0.74225</cdr:x>
      <cdr:y>0.0775</cdr:y>
    </cdr:to>
    <cdr:sp textlink="'Proportions Population Pyramids'!$M$2">
      <cdr:nvSpPr>
        <cdr:cNvPr id="4" name="TextBox 4"/>
        <cdr:cNvSpPr txBox="1">
          <a:spLocks noChangeArrowheads="1"/>
        </cdr:cNvSpPr>
      </cdr:nvSpPr>
      <cdr:spPr>
        <a:xfrm>
          <a:off x="371475" y="-9524"/>
          <a:ext cx="4638675" cy="342900"/>
        </a:xfrm>
        <a:prstGeom prst="rect">
          <a:avLst/>
        </a:prstGeom>
        <a:noFill/>
        <a:ln w="9525" cmpd="sng">
          <a:noFill/>
        </a:ln>
      </cdr:spPr>
      <cdr:txBody>
        <a:bodyPr vertOverflow="clip" wrap="square"/>
        <a:p>
          <a:pPr algn="l">
            <a:defRPr/>
          </a:pPr>
          <a:fld id="{da77fe53-fbff-40a2-8af7-6d80dd413c8e}" type="TxLink">
            <a:rPr lang="en-US" cap="none" sz="1600" b="1" i="0" u="none" baseline="0">
              <a:solidFill>
                <a:srgbClr val="000000"/>
              </a:solidFill>
            </a:rPr>
            <a:t>Population Distribution as Count, Your Health Unit 2006, 2011, &amp; 2021*</a:t>
          </a:fld>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0.40575</cdr:x>
      <cdr:y>0.0925</cdr:y>
    </cdr:from>
    <cdr:to>
      <cdr:x>0.5005</cdr:x>
      <cdr:y>0.86575</cdr:y>
    </cdr:to>
    <cdr:sp>
      <cdr:nvSpPr>
        <cdr:cNvPr id="1" name="TextBox 4"/>
        <cdr:cNvSpPr txBox="1">
          <a:spLocks noChangeArrowheads="1"/>
        </cdr:cNvSpPr>
      </cdr:nvSpPr>
      <cdr:spPr>
        <a:xfrm>
          <a:off x="2790825" y="438150"/>
          <a:ext cx="657225" cy="3705225"/>
        </a:xfrm>
        <a:prstGeom prst="rect">
          <a:avLst/>
        </a:prstGeom>
        <a:noFill/>
        <a:ln w="9525" cmpd="sng">
          <a:noFill/>
        </a:ln>
      </cdr:spPr>
      <cdr:txBody>
        <a:bodyPr vertOverflow="clip" wrap="square"/>
        <a:p>
          <a:pPr algn="l">
            <a:defRPr/>
          </a:pPr>
          <a:r>
            <a:rPr lang="en-US" cap="none" sz="1200" b="0" i="0" u="none" baseline="0">
              <a:solidFill>
                <a:srgbClr val="FFFFFF"/>
              </a:solidFill>
              <a:latin typeface="Arial"/>
              <a:ea typeface="Arial"/>
              <a:cs typeface="Arial"/>
            </a:rPr>
            <a:t> 85+
</a:t>
          </a:r>
          <a:r>
            <a:rPr lang="en-US" cap="none" sz="1200" b="0" i="0" u="none" baseline="0">
              <a:solidFill>
                <a:srgbClr val="FFFFFF"/>
              </a:solidFill>
              <a:latin typeface="Arial"/>
              <a:ea typeface="Arial"/>
              <a:cs typeface="Arial"/>
            </a:rPr>
            <a:t>80-84
</a:t>
          </a:r>
          <a:r>
            <a:rPr lang="en-US" cap="none" sz="1200" b="0" i="0" u="none" baseline="0">
              <a:solidFill>
                <a:srgbClr val="FFFFFF"/>
              </a:solidFill>
              <a:latin typeface="Arial"/>
              <a:ea typeface="Arial"/>
              <a:cs typeface="Arial"/>
            </a:rPr>
            <a:t>75-79
</a:t>
          </a:r>
          <a:r>
            <a:rPr lang="en-US" cap="none" sz="1200" b="0" i="0" u="none" baseline="0">
              <a:solidFill>
                <a:srgbClr val="FFFFFF"/>
              </a:solidFill>
              <a:latin typeface="Arial"/>
              <a:ea typeface="Arial"/>
              <a:cs typeface="Arial"/>
            </a:rPr>
            <a:t>70-74
</a:t>
          </a:r>
          <a:r>
            <a:rPr lang="en-US" cap="none" sz="1200" b="0" i="0" u="none" baseline="0">
              <a:solidFill>
                <a:srgbClr val="FFFFFF"/>
              </a:solidFill>
              <a:latin typeface="Arial"/>
              <a:ea typeface="Arial"/>
              <a:cs typeface="Arial"/>
            </a:rPr>
            <a:t>65-69
</a:t>
          </a:r>
          <a:r>
            <a:rPr lang="en-US" cap="none" sz="1200" b="0" i="0" u="none" baseline="0">
              <a:solidFill>
                <a:srgbClr val="FFFFFF"/>
              </a:solidFill>
              <a:latin typeface="Arial"/>
              <a:ea typeface="Arial"/>
              <a:cs typeface="Arial"/>
            </a:rPr>
            <a:t>60-64
</a:t>
          </a:r>
          <a:r>
            <a:rPr lang="en-US" cap="none" sz="1200" b="0" i="0" u="none" baseline="0">
              <a:solidFill>
                <a:srgbClr val="FFFFFF"/>
              </a:solidFill>
              <a:latin typeface="Arial"/>
              <a:ea typeface="Arial"/>
              <a:cs typeface="Arial"/>
            </a:rPr>
            <a:t>55-59
</a:t>
          </a:r>
          <a:r>
            <a:rPr lang="en-US" cap="none" sz="1200" b="0" i="0" u="none" baseline="0">
              <a:solidFill>
                <a:srgbClr val="FFFFFF"/>
              </a:solidFill>
              <a:latin typeface="Arial"/>
              <a:ea typeface="Arial"/>
              <a:cs typeface="Arial"/>
            </a:rPr>
            <a:t>50-54
</a:t>
          </a:r>
          <a:r>
            <a:rPr lang="en-US" cap="none" sz="1200" b="0" i="0" u="none" baseline="0">
              <a:solidFill>
                <a:srgbClr val="FFFFFF"/>
              </a:solidFill>
              <a:latin typeface="Arial"/>
              <a:ea typeface="Arial"/>
              <a:cs typeface="Arial"/>
            </a:rPr>
            <a:t>45-49
</a:t>
          </a:r>
          <a:r>
            <a:rPr lang="en-US" cap="none" sz="1200" b="0" i="0" u="none" baseline="0">
              <a:solidFill>
                <a:srgbClr val="FFFFFF"/>
              </a:solidFill>
              <a:latin typeface="Arial"/>
              <a:ea typeface="Arial"/>
              <a:cs typeface="Arial"/>
            </a:rPr>
            <a:t>40-44
</a:t>
          </a:r>
          <a:r>
            <a:rPr lang="en-US" cap="none" sz="1200" b="0" i="0" u="none" baseline="0">
              <a:solidFill>
                <a:srgbClr val="FFFFFF"/>
              </a:solidFill>
              <a:latin typeface="Arial"/>
              <a:ea typeface="Arial"/>
              <a:cs typeface="Arial"/>
            </a:rPr>
            <a:t>35-39
</a:t>
          </a:r>
          <a:r>
            <a:rPr lang="en-US" cap="none" sz="1200" b="0" i="0" u="none" baseline="0">
              <a:solidFill>
                <a:srgbClr val="FFFFFF"/>
              </a:solidFill>
              <a:latin typeface="Arial"/>
              <a:ea typeface="Arial"/>
              <a:cs typeface="Arial"/>
            </a:rPr>
            <a:t>30-34
</a:t>
          </a:r>
          <a:r>
            <a:rPr lang="en-US" cap="none" sz="1200" b="0" i="0" u="none" baseline="0">
              <a:solidFill>
                <a:srgbClr val="FFFFFF"/>
              </a:solidFill>
              <a:latin typeface="Arial"/>
              <a:ea typeface="Arial"/>
              <a:cs typeface="Arial"/>
            </a:rPr>
            <a:t>25-29
</a:t>
          </a:r>
          <a:r>
            <a:rPr lang="en-US" cap="none" sz="1200" b="0" i="0" u="none" baseline="0">
              <a:solidFill>
                <a:srgbClr val="FFFFFF"/>
              </a:solidFill>
              <a:latin typeface="Arial"/>
              <a:ea typeface="Arial"/>
              <a:cs typeface="Arial"/>
            </a:rPr>
            <a:t>20-24
</a:t>
          </a:r>
          <a:r>
            <a:rPr lang="en-US" cap="none" sz="1200" b="0" i="0" u="none" baseline="0">
              <a:solidFill>
                <a:srgbClr val="FFFFFF"/>
              </a:solidFill>
              <a:latin typeface="Arial"/>
              <a:ea typeface="Arial"/>
              <a:cs typeface="Arial"/>
            </a:rPr>
            <a:t>15-19
</a:t>
          </a:r>
          <a:r>
            <a:rPr lang="en-US" cap="none" sz="1200" b="0" i="0" u="none" baseline="0">
              <a:solidFill>
                <a:srgbClr val="FFFFFF"/>
              </a:solidFill>
              <a:latin typeface="Arial"/>
              <a:ea typeface="Arial"/>
              <a:cs typeface="Arial"/>
            </a:rPr>
            <a:t>10-14
</a:t>
          </a:r>
          <a:r>
            <a:rPr lang="en-US" cap="none" sz="1200" b="0" i="0" u="none" baseline="0">
              <a:solidFill>
                <a:srgbClr val="FFFFFF"/>
              </a:solidFill>
              <a:latin typeface="Arial"/>
              <a:ea typeface="Arial"/>
              <a:cs typeface="Arial"/>
            </a:rPr>
            <a:t>5-9
</a:t>
          </a:r>
          <a:r>
            <a:rPr lang="en-US" cap="none" sz="1200" b="0" i="0" u="none" baseline="0">
              <a:solidFill>
                <a:srgbClr val="FFFFFF"/>
              </a:solidFill>
              <a:latin typeface="Arial"/>
              <a:ea typeface="Arial"/>
              <a:cs typeface="Arial"/>
            </a:rPr>
            <a:t>0-4
</a:t>
          </a:r>
          <a:r>
            <a:rPr lang="en-US" cap="none" sz="1100" b="0" i="0" u="none" baseline="0">
              <a:solidFill>
                <a:srgbClr val="FFFFFF"/>
              </a:solidFill>
              <a:latin typeface="Arial"/>
              <a:ea typeface="Arial"/>
              <a:cs typeface="Arial"/>
            </a:rPr>
            <a:t>
</a:t>
          </a:r>
          <a:r>
            <a:rPr lang="en-US" cap="none" sz="1100" b="0" i="0" u="none" baseline="0">
              <a:solidFill>
                <a:srgbClr val="FFFFFF"/>
              </a:solidFill>
              <a:latin typeface="Arial"/>
              <a:ea typeface="Arial"/>
              <a:cs typeface="Arial"/>
            </a:rPr>
            <a:t>
</a:t>
          </a:r>
        </a:p>
      </cdr:txBody>
    </cdr:sp>
  </cdr:relSizeAnchor>
  <cdr:relSizeAnchor xmlns:cdr="http://schemas.openxmlformats.org/drawingml/2006/chartDrawing">
    <cdr:from>
      <cdr:x>0.04525</cdr:x>
      <cdr:y>0.00975</cdr:y>
    </cdr:from>
    <cdr:to>
      <cdr:x>0.183</cdr:x>
      <cdr:y>0.231</cdr:y>
    </cdr:to>
    <cdr:sp textlink="'Proportions Population Pyramids'!$M$2">
      <cdr:nvSpPr>
        <cdr:cNvPr id="2" name="TextBox 2"/>
        <cdr:cNvSpPr txBox="1">
          <a:spLocks noChangeArrowheads="1"/>
        </cdr:cNvSpPr>
      </cdr:nvSpPr>
      <cdr:spPr>
        <a:xfrm>
          <a:off x="304800" y="38100"/>
          <a:ext cx="952500" cy="1057275"/>
        </a:xfrm>
        <a:prstGeom prst="rect">
          <a:avLst/>
        </a:prstGeom>
        <a:noFill/>
        <a:ln w="9525" cmpd="sng">
          <a:noFill/>
        </a:ln>
      </cdr:spPr>
      <cdr:txBody>
        <a:bodyPr vertOverflow="clip" wrap="square"/>
        <a:p>
          <a:pPr algn="l">
            <a:defRPr/>
          </a:pPr>
          <a:fld id="{249577fe-59cd-4226-af11-eb9e530ed6c6}" type="TxLink">
            <a:rPr lang="en-US" cap="none" sz="1600" b="1" i="0" u="none" baseline="0">
              <a:solidFill>
                <a:srgbClr val="000000"/>
              </a:solidFill>
            </a:rPr>
            <a:t>Population Distribution as Count, Your Health Unit 2006, 2011, &amp; 2021*</a:t>
          </a:fld>
        </a:p>
      </cdr:txBody>
    </cdr:sp>
  </cdr:relSizeAnchor>
  <cdr:relSizeAnchor xmlns:cdr="http://schemas.openxmlformats.org/drawingml/2006/chartDrawing">
    <cdr:from>
      <cdr:x>-0.0045</cdr:x>
      <cdr:y>0.905</cdr:y>
    </cdr:from>
    <cdr:to>
      <cdr:x>0.95675</cdr:x>
      <cdr:y>1</cdr:y>
    </cdr:to>
    <cdr:sp textlink="'Proportions Population Pyramids'!$M$8">
      <cdr:nvSpPr>
        <cdr:cNvPr id="3" name="TextBox 3"/>
        <cdr:cNvSpPr txBox="1">
          <a:spLocks noChangeArrowheads="1"/>
        </cdr:cNvSpPr>
      </cdr:nvSpPr>
      <cdr:spPr>
        <a:xfrm>
          <a:off x="-28574" y="4333875"/>
          <a:ext cx="6619875" cy="495300"/>
        </a:xfrm>
        <a:prstGeom prst="rect">
          <a:avLst/>
        </a:prstGeom>
        <a:noFill/>
        <a:ln w="9525" cmpd="sng">
          <a:noFill/>
        </a:ln>
      </cdr:spPr>
      <cdr:txBody>
        <a:bodyPr vertOverflow="clip" wrap="square"/>
        <a:p>
          <a:pPr algn="l">
            <a:defRPr/>
          </a:pPr>
          <a:fld id="{d4c9f138-35f1-4acb-a964-e63c3f0b3882}" type="TxLink">
            <a:rPr lang="en-US" cap="none" sz="900" b="0" i="0" u="none" baseline="0">
              <a:solidFill>
                <a:srgbClr val="000000"/>
              </a:solidFill>
            </a:rPr>
            <a:t>*Source: Population Estimate Ottawa. Ontario Ministry of Health and Long Term Care, intelliHEALTH Ontario. Extracted Apr 01, 2001. Population Projections Ottawa. Ontario Ministry of Health and Long Term Care, IntelliHEALTH Ontario. Extracted Apr 01,2011</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0.64425</cdr:x>
      <cdr:y>0.03875</cdr:y>
    </cdr:from>
    <cdr:to>
      <cdr:x>0.8055</cdr:x>
      <cdr:y>0.24175</cdr:y>
    </cdr:to>
    <cdr:pic>
      <cdr:nvPicPr>
        <cdr:cNvPr id="1" name="Picture 1"/>
        <cdr:cNvPicPr preferRelativeResize="1">
          <a:picLocks noChangeAspect="1"/>
        </cdr:cNvPicPr>
      </cdr:nvPicPr>
      <cdr:blipFill>
        <a:blip r:embed="rId1">
          <a:clrChange>
            <a:clrFrom>
              <a:srgbClr val="FFFFFF"/>
            </a:clrFrom>
            <a:clrTo>
              <a:srgbClr val="FFFFFF">
                <a:alpha val="0"/>
              </a:srgbClr>
            </a:clrTo>
          </a:clrChange>
        </a:blip>
        <a:stretch>
          <a:fillRect/>
        </a:stretch>
      </cdr:blipFill>
      <cdr:spPr>
        <a:xfrm>
          <a:off x="4486275" y="161925"/>
          <a:ext cx="1123950" cy="895350"/>
        </a:xfrm>
        <a:prstGeom prst="rect">
          <a:avLst/>
        </a:prstGeom>
        <a:noFill/>
        <a:ln w="9525" cmpd="sng">
          <a:noFill/>
        </a:ln>
      </cdr:spPr>
    </cdr:pic>
  </cdr:relSizeAnchor>
  <cdr:relSizeAnchor xmlns:cdr="http://schemas.openxmlformats.org/drawingml/2006/chartDrawing">
    <cdr:from>
      <cdr:x>0.115</cdr:x>
      <cdr:y>0.0525</cdr:y>
    </cdr:from>
    <cdr:to>
      <cdr:x>0.29525</cdr:x>
      <cdr:y>0.24175</cdr:y>
    </cdr:to>
    <cdr:pic>
      <cdr:nvPicPr>
        <cdr:cNvPr id="2" name="Picture 2"/>
        <cdr:cNvPicPr preferRelativeResize="1">
          <a:picLocks noChangeAspect="1"/>
        </cdr:cNvPicPr>
      </cdr:nvPicPr>
      <cdr:blipFill>
        <a:blip r:embed="rId2">
          <a:clrChange>
            <a:clrFrom>
              <a:srgbClr val="FFFFFF"/>
            </a:clrFrom>
            <a:clrTo>
              <a:srgbClr val="FFFFFF">
                <a:alpha val="0"/>
              </a:srgbClr>
            </a:clrTo>
          </a:clrChange>
        </a:blip>
        <a:stretch>
          <a:fillRect/>
        </a:stretch>
      </cdr:blipFill>
      <cdr:spPr>
        <a:xfrm>
          <a:off x="800100" y="228600"/>
          <a:ext cx="1257300" cy="828675"/>
        </a:xfrm>
        <a:prstGeom prst="rect">
          <a:avLst/>
        </a:prstGeom>
        <a:noFill/>
        <a:ln w="9525" cmpd="sng">
          <a:noFill/>
        </a:ln>
      </cdr:spPr>
    </cdr:pic>
  </cdr:relSizeAnchor>
  <cdr:relSizeAnchor xmlns:cdr="http://schemas.openxmlformats.org/drawingml/2006/chartDrawing">
    <cdr:from>
      <cdr:x>0.03925</cdr:x>
      <cdr:y>0.00175</cdr:y>
    </cdr:from>
    <cdr:to>
      <cdr:x>0.18</cdr:x>
      <cdr:y>0.22325</cdr:y>
    </cdr:to>
    <cdr:sp textlink="'Proportions Population Pyramids'!$M$3">
      <cdr:nvSpPr>
        <cdr:cNvPr id="3" name="TextBox 3"/>
        <cdr:cNvSpPr txBox="1">
          <a:spLocks noChangeArrowheads="1"/>
        </cdr:cNvSpPr>
      </cdr:nvSpPr>
      <cdr:spPr>
        <a:xfrm>
          <a:off x="266700" y="0"/>
          <a:ext cx="981075" cy="971550"/>
        </a:xfrm>
        <a:prstGeom prst="rect">
          <a:avLst/>
        </a:prstGeom>
        <a:noFill/>
        <a:ln w="9525" cmpd="sng">
          <a:noFill/>
        </a:ln>
      </cdr:spPr>
      <cdr:txBody>
        <a:bodyPr vertOverflow="clip" wrap="square"/>
        <a:p>
          <a:pPr algn="l">
            <a:defRPr/>
          </a:pPr>
          <a:fld id="{3f62ccbc-faf0-4a4e-9759-debfc60879b5}" type="TxLink">
            <a:rPr lang="en-US" cap="none" sz="1600" b="1" i="0" u="none" baseline="0">
              <a:solidFill>
                <a:srgbClr val="000000"/>
              </a:solidFill>
            </a:rPr>
            <a:t>Population Distribution as Proportion, Your Health Unit 2006, 2011, &amp; 2021*</a:t>
          </a:fld>
        </a:p>
      </cdr:txBody>
    </cdr:sp>
  </cdr:relSizeAnchor>
  <cdr:relSizeAnchor xmlns:cdr="http://schemas.openxmlformats.org/drawingml/2006/chartDrawing">
    <cdr:from>
      <cdr:x>0.059</cdr:x>
      <cdr:y>0.90075</cdr:y>
    </cdr:from>
    <cdr:to>
      <cdr:x>0.992</cdr:x>
      <cdr:y>0.98725</cdr:y>
    </cdr:to>
    <cdr:sp textlink="'Proportions Population Pyramids'!$M$8">
      <cdr:nvSpPr>
        <cdr:cNvPr id="4" name="TextBox 1"/>
        <cdr:cNvSpPr txBox="1">
          <a:spLocks noChangeArrowheads="1"/>
        </cdr:cNvSpPr>
      </cdr:nvSpPr>
      <cdr:spPr>
        <a:xfrm>
          <a:off x="409575" y="3952875"/>
          <a:ext cx="6505575" cy="381000"/>
        </a:xfrm>
        <a:prstGeom prst="rect">
          <a:avLst/>
        </a:prstGeom>
        <a:noFill/>
        <a:ln w="9525" cmpd="sng">
          <a:noFill/>
        </a:ln>
      </cdr:spPr>
      <cdr:txBody>
        <a:bodyPr vertOverflow="clip" wrap="square"/>
        <a:p>
          <a:pPr algn="l">
            <a:defRPr/>
          </a:pPr>
          <a:fld id="{1f6cfcb9-b76d-4b2d-af35-9a4c591bcc32}" type="TxLink">
            <a:rPr lang="en-US" cap="none" sz="900" b="0" i="0" u="none" baseline="0">
              <a:solidFill>
                <a:srgbClr val="000000"/>
              </a:solidFill>
            </a:rPr>
            <a:t>*Source: Population Estimate Ottawa. Ontario Ministry of Health and Long Term Care, intelliHEALTH Ontario. Extracted Apr 01, 2001. Population Projections Ottawa. Ontario Ministry of Health and Long Term Care, IntelliHEALTH Ontario. Extracted Apr 01,2011</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0.404</cdr:x>
      <cdr:y>0.09275</cdr:y>
    </cdr:from>
    <cdr:to>
      <cdr:x>0.49875</cdr:x>
      <cdr:y>0.86575</cdr:y>
    </cdr:to>
    <cdr:sp>
      <cdr:nvSpPr>
        <cdr:cNvPr id="1" name="TextBox 4"/>
        <cdr:cNvSpPr txBox="1">
          <a:spLocks noChangeArrowheads="1"/>
        </cdr:cNvSpPr>
      </cdr:nvSpPr>
      <cdr:spPr>
        <a:xfrm>
          <a:off x="2743200" y="438150"/>
          <a:ext cx="647700" cy="3724275"/>
        </a:xfrm>
        <a:prstGeom prst="rect">
          <a:avLst/>
        </a:prstGeom>
        <a:noFill/>
        <a:ln w="9525" cmpd="sng">
          <a:noFill/>
        </a:ln>
      </cdr:spPr>
      <cdr:txBody>
        <a:bodyPr vertOverflow="clip" wrap="square"/>
        <a:p>
          <a:pPr algn="l">
            <a:defRPr/>
          </a:pPr>
          <a:r>
            <a:rPr lang="en-US" cap="none" sz="1100" b="0" i="0" u="none" baseline="0">
              <a:solidFill>
                <a:srgbClr val="000000"/>
              </a:solidFill>
              <a:latin typeface="Byington"/>
              <a:ea typeface="Byington"/>
              <a:cs typeface="Byington"/>
            </a:rPr>
            <a:t> 85+
</a:t>
          </a:r>
          <a:r>
            <a:rPr lang="en-US" cap="none" sz="1100" b="0" i="0" u="none" baseline="0">
              <a:solidFill>
                <a:srgbClr val="000000"/>
              </a:solidFill>
              <a:latin typeface="Byington"/>
              <a:ea typeface="Byington"/>
              <a:cs typeface="Byington"/>
            </a:rPr>
            <a:t>80-84
</a:t>
          </a:r>
          <a:r>
            <a:rPr lang="en-US" cap="none" sz="1100" b="0" i="0" u="none" baseline="0">
              <a:solidFill>
                <a:srgbClr val="000000"/>
              </a:solidFill>
              <a:latin typeface="Byington"/>
              <a:ea typeface="Byington"/>
              <a:cs typeface="Byington"/>
            </a:rPr>
            <a:t>75-79
</a:t>
          </a:r>
          <a:r>
            <a:rPr lang="en-US" cap="none" sz="1100" b="0" i="0" u="none" baseline="0">
              <a:solidFill>
                <a:srgbClr val="000000"/>
              </a:solidFill>
              <a:latin typeface="Byington"/>
              <a:ea typeface="Byington"/>
              <a:cs typeface="Byington"/>
            </a:rPr>
            <a:t>70-74
</a:t>
          </a:r>
          <a:r>
            <a:rPr lang="en-US" cap="none" sz="1100" b="0" i="0" u="none" baseline="0">
              <a:solidFill>
                <a:srgbClr val="000000"/>
              </a:solidFill>
              <a:latin typeface="Byington"/>
              <a:ea typeface="Byington"/>
              <a:cs typeface="Byington"/>
            </a:rPr>
            <a:t>65-69
</a:t>
          </a:r>
          <a:r>
            <a:rPr lang="en-US" cap="none" sz="1100" b="0" i="0" u="none" baseline="0">
              <a:solidFill>
                <a:srgbClr val="000000"/>
              </a:solidFill>
              <a:latin typeface="Byington"/>
              <a:ea typeface="Byington"/>
              <a:cs typeface="Byington"/>
            </a:rPr>
            <a:t>60-64
</a:t>
          </a:r>
          <a:r>
            <a:rPr lang="en-US" cap="none" sz="1100" b="0" i="0" u="none" baseline="0">
              <a:solidFill>
                <a:srgbClr val="000000"/>
              </a:solidFill>
              <a:latin typeface="Byington"/>
              <a:ea typeface="Byington"/>
              <a:cs typeface="Byington"/>
            </a:rPr>
            <a:t>55-59
</a:t>
          </a:r>
          <a:r>
            <a:rPr lang="en-US" cap="none" sz="1100" b="0" i="0" u="none" baseline="0">
              <a:solidFill>
                <a:srgbClr val="000000"/>
              </a:solidFill>
              <a:latin typeface="Byington"/>
              <a:ea typeface="Byington"/>
              <a:cs typeface="Byington"/>
            </a:rPr>
            <a:t>50-54
</a:t>
          </a:r>
          <a:r>
            <a:rPr lang="en-US" cap="none" sz="1100" b="0" i="0" u="none" baseline="0">
              <a:solidFill>
                <a:srgbClr val="000000"/>
              </a:solidFill>
              <a:latin typeface="Byington"/>
              <a:ea typeface="Byington"/>
              <a:cs typeface="Byington"/>
            </a:rPr>
            <a:t>45-49
</a:t>
          </a:r>
          <a:r>
            <a:rPr lang="en-US" cap="none" sz="1100" b="0" i="0" u="none" baseline="0">
              <a:solidFill>
                <a:srgbClr val="000000"/>
              </a:solidFill>
              <a:latin typeface="Byington"/>
              <a:ea typeface="Byington"/>
              <a:cs typeface="Byington"/>
            </a:rPr>
            <a:t>40-44
</a:t>
          </a:r>
          <a:r>
            <a:rPr lang="en-US" cap="none" sz="1100" b="0" i="0" u="none" baseline="0">
              <a:solidFill>
                <a:srgbClr val="000000"/>
              </a:solidFill>
              <a:latin typeface="Byington"/>
              <a:ea typeface="Byington"/>
              <a:cs typeface="Byington"/>
            </a:rPr>
            <a:t>35-39
</a:t>
          </a:r>
          <a:r>
            <a:rPr lang="en-US" cap="none" sz="1100" b="0" i="0" u="none" baseline="0">
              <a:solidFill>
                <a:srgbClr val="000000"/>
              </a:solidFill>
              <a:latin typeface="Byington"/>
              <a:ea typeface="Byington"/>
              <a:cs typeface="Byington"/>
            </a:rPr>
            <a:t>30-34
</a:t>
          </a:r>
          <a:r>
            <a:rPr lang="en-US" cap="none" sz="1100" b="0" i="0" u="none" baseline="0">
              <a:solidFill>
                <a:srgbClr val="000000"/>
              </a:solidFill>
              <a:latin typeface="Byington"/>
              <a:ea typeface="Byington"/>
              <a:cs typeface="Byington"/>
            </a:rPr>
            <a:t>25-29
</a:t>
          </a:r>
          <a:r>
            <a:rPr lang="en-US" cap="none" sz="1100" b="0" i="0" u="none" baseline="0">
              <a:solidFill>
                <a:srgbClr val="000000"/>
              </a:solidFill>
              <a:latin typeface="Byington"/>
              <a:ea typeface="Byington"/>
              <a:cs typeface="Byington"/>
            </a:rPr>
            <a:t>20-24
</a:t>
          </a:r>
          <a:r>
            <a:rPr lang="en-US" cap="none" sz="1100" b="0" i="0" u="none" baseline="0">
              <a:solidFill>
                <a:srgbClr val="000000"/>
              </a:solidFill>
              <a:latin typeface="Byington"/>
              <a:ea typeface="Byington"/>
              <a:cs typeface="Byington"/>
            </a:rPr>
            <a:t>15-19
</a:t>
          </a:r>
          <a:r>
            <a:rPr lang="en-US" cap="none" sz="1100" b="0" i="0" u="none" baseline="0">
              <a:solidFill>
                <a:srgbClr val="000000"/>
              </a:solidFill>
              <a:latin typeface="Byington"/>
              <a:ea typeface="Byington"/>
              <a:cs typeface="Byington"/>
            </a:rPr>
            <a:t>10-14
</a:t>
          </a:r>
          <a:r>
            <a:rPr lang="en-US" cap="none" sz="1100" b="0" i="0" u="none" baseline="0">
              <a:solidFill>
                <a:srgbClr val="000000"/>
              </a:solidFill>
              <a:latin typeface="Byington"/>
              <a:ea typeface="Byington"/>
              <a:cs typeface="Byington"/>
            </a:rPr>
            <a:t>5-9
</a:t>
          </a:r>
          <a:r>
            <a:rPr lang="en-US" cap="none" sz="1100" b="0" i="0" u="none" baseline="0">
              <a:solidFill>
                <a:srgbClr val="000000"/>
              </a:solidFill>
              <a:latin typeface="Byington"/>
              <a:ea typeface="Byington"/>
              <a:cs typeface="Byington"/>
            </a:rPr>
            <a:t>0-4
</a:t>
          </a:r>
          <a:r>
            <a:rPr lang="en-US" cap="none" sz="1050" b="0" i="0" u="none" baseline="0">
              <a:solidFill>
                <a:srgbClr val="000000"/>
              </a:solidFill>
              <a:latin typeface="Byington"/>
              <a:ea typeface="Byington"/>
              <a:cs typeface="Byington"/>
            </a:rPr>
            <a:t>
</a:t>
          </a:r>
          <a:r>
            <a:rPr lang="en-US" cap="none" sz="1050" b="0" i="0" u="none" baseline="0">
              <a:solidFill>
                <a:srgbClr val="000000"/>
              </a:solidFill>
              <a:latin typeface="Byington"/>
              <a:ea typeface="Byington"/>
              <a:cs typeface="Byington"/>
            </a:rPr>
            <a:t>
</a:t>
          </a:r>
        </a:p>
      </cdr:txBody>
    </cdr:sp>
  </cdr:relSizeAnchor>
  <cdr:relSizeAnchor xmlns:cdr="http://schemas.openxmlformats.org/drawingml/2006/chartDrawing">
    <cdr:from>
      <cdr:x>0.0295</cdr:x>
      <cdr:y>0.00525</cdr:y>
    </cdr:from>
    <cdr:to>
      <cdr:x>0.16675</cdr:x>
      <cdr:y>0.226</cdr:y>
    </cdr:to>
    <cdr:sp>
      <cdr:nvSpPr>
        <cdr:cNvPr id="2" name="TextBox 3"/>
        <cdr:cNvSpPr txBox="1">
          <a:spLocks noChangeArrowheads="1"/>
        </cdr:cNvSpPr>
      </cdr:nvSpPr>
      <cdr:spPr>
        <a:xfrm>
          <a:off x="200025" y="19050"/>
          <a:ext cx="933450" cy="1066800"/>
        </a:xfrm>
        <a:prstGeom prst="rect">
          <a:avLst/>
        </a:prstGeom>
        <a:noFill/>
        <a:ln w="9525" cmpd="sng">
          <a:noFill/>
        </a:ln>
      </cdr:spPr>
      <cdr:txBody>
        <a:bodyPr vertOverflow="clip" wrap="square"/>
        <a:p>
          <a:pPr algn="l">
            <a:defRPr/>
          </a:pPr>
          <a:r>
            <a:rPr lang="en-US" cap="none" sz="1600" b="1" i="0" u="none" baseline="0">
              <a:solidFill>
                <a:srgbClr val="000000"/>
              </a:solidFill>
            </a:rPr>
            <a:t>Population Distribution as Proportion, City of Ottawa 2006, 2011, &amp; 2021*</a:t>
          </a:r>
        </a:p>
      </cdr:txBody>
    </cdr:sp>
  </cdr:relSizeAnchor>
  <cdr:relSizeAnchor xmlns:cdr="http://schemas.openxmlformats.org/drawingml/2006/chartDrawing">
    <cdr:from>
      <cdr:x>0.0165</cdr:x>
      <cdr:y>0.908</cdr:y>
    </cdr:from>
    <cdr:to>
      <cdr:x>0.979</cdr:x>
      <cdr:y>0.9905</cdr:y>
    </cdr:to>
    <cdr:sp textlink="'Proportions Population Pyramids'!$M$8">
      <cdr:nvSpPr>
        <cdr:cNvPr id="3" name="TextBox 4"/>
        <cdr:cNvSpPr txBox="1">
          <a:spLocks noChangeArrowheads="1"/>
        </cdr:cNvSpPr>
      </cdr:nvSpPr>
      <cdr:spPr>
        <a:xfrm>
          <a:off x="104775" y="4371975"/>
          <a:ext cx="6543675" cy="400050"/>
        </a:xfrm>
        <a:prstGeom prst="rect">
          <a:avLst/>
        </a:prstGeom>
        <a:noFill/>
        <a:ln w="9525" cmpd="sng">
          <a:noFill/>
        </a:ln>
      </cdr:spPr>
      <cdr:txBody>
        <a:bodyPr vertOverflow="clip" wrap="square"/>
        <a:p>
          <a:pPr algn="l">
            <a:defRPr/>
          </a:pPr>
          <a:fld id="{92ed3f28-407e-413d-9c56-bc4412e65b41}" type="TxLink">
            <a:rPr lang="en-US" cap="none" sz="900" b="0" i="0" u="none" baseline="0">
              <a:solidFill>
                <a:srgbClr val="000000"/>
              </a:solidFill>
            </a:rPr>
            <a:t>*Source: Population Estimate Ottawa. Ontario Ministry of Health and Long Term Care, intelliHEALTH Ontario. Extracted Apr 01, 2001. Population Projections Ottawa. Ontario Ministry of Health and Long Term Care, IntelliHEALTH Ontario. Extracted Apr 01,2011</a:t>
          </a:fld>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33</xdr:row>
      <xdr:rowOff>104775</xdr:rowOff>
    </xdr:from>
    <xdr:to>
      <xdr:col>11</xdr:col>
      <xdr:colOff>314325</xdr:colOff>
      <xdr:row>59</xdr:row>
      <xdr:rowOff>123825</xdr:rowOff>
    </xdr:to>
    <xdr:graphicFrame>
      <xdr:nvGraphicFramePr>
        <xdr:cNvPr id="1" name="Chart 1"/>
        <xdr:cNvGraphicFramePr/>
      </xdr:nvGraphicFramePr>
      <xdr:xfrm>
        <a:off x="447675" y="5448300"/>
        <a:ext cx="6753225" cy="4229100"/>
      </xdr:xfrm>
      <a:graphic>
        <a:graphicData uri="http://schemas.openxmlformats.org/drawingml/2006/chart">
          <c:chart xmlns:c="http://schemas.openxmlformats.org/drawingml/2006/chart" r:id="rId1"/>
        </a:graphicData>
      </a:graphic>
    </xdr:graphicFrame>
    <xdr:clientData/>
  </xdr:twoCellAnchor>
  <xdr:twoCellAnchor>
    <xdr:from>
      <xdr:col>0</xdr:col>
      <xdr:colOff>495300</xdr:colOff>
      <xdr:row>66</xdr:row>
      <xdr:rowOff>142875</xdr:rowOff>
    </xdr:from>
    <xdr:to>
      <xdr:col>11</xdr:col>
      <xdr:colOff>495300</xdr:colOff>
      <xdr:row>96</xdr:row>
      <xdr:rowOff>76200</xdr:rowOff>
    </xdr:to>
    <xdr:graphicFrame>
      <xdr:nvGraphicFramePr>
        <xdr:cNvPr id="2" name="Chart 1"/>
        <xdr:cNvGraphicFramePr/>
      </xdr:nvGraphicFramePr>
      <xdr:xfrm>
        <a:off x="495300" y="10829925"/>
        <a:ext cx="6886575" cy="4791075"/>
      </xdr:xfrm>
      <a:graphic>
        <a:graphicData uri="http://schemas.openxmlformats.org/drawingml/2006/chart">
          <c:chart xmlns:c="http://schemas.openxmlformats.org/drawingml/2006/chart" r:id="rId2"/>
        </a:graphicData>
      </a:graphic>
    </xdr:graphicFrame>
    <xdr:clientData/>
  </xdr:twoCellAnchor>
  <xdr:twoCellAnchor>
    <xdr:from>
      <xdr:col>12</xdr:col>
      <xdr:colOff>19050</xdr:colOff>
      <xdr:row>33</xdr:row>
      <xdr:rowOff>152400</xdr:rowOff>
    </xdr:from>
    <xdr:to>
      <xdr:col>23</xdr:col>
      <xdr:colOff>285750</xdr:colOff>
      <xdr:row>61</xdr:row>
      <xdr:rowOff>9525</xdr:rowOff>
    </xdr:to>
    <xdr:graphicFrame>
      <xdr:nvGraphicFramePr>
        <xdr:cNvPr id="3" name="Chart 1"/>
        <xdr:cNvGraphicFramePr/>
      </xdr:nvGraphicFramePr>
      <xdr:xfrm>
        <a:off x="7515225" y="5495925"/>
        <a:ext cx="6972300" cy="4391025"/>
      </xdr:xfrm>
      <a:graphic>
        <a:graphicData uri="http://schemas.openxmlformats.org/drawingml/2006/chart">
          <c:chart xmlns:c="http://schemas.openxmlformats.org/drawingml/2006/chart" r:id="rId3"/>
        </a:graphicData>
      </a:graphic>
    </xdr:graphicFrame>
    <xdr:clientData/>
  </xdr:twoCellAnchor>
  <xdr:twoCellAnchor>
    <xdr:from>
      <xdr:col>0</xdr:col>
      <xdr:colOff>495300</xdr:colOff>
      <xdr:row>102</xdr:row>
      <xdr:rowOff>152400</xdr:rowOff>
    </xdr:from>
    <xdr:to>
      <xdr:col>11</xdr:col>
      <xdr:colOff>409575</xdr:colOff>
      <xdr:row>132</xdr:row>
      <xdr:rowOff>114300</xdr:rowOff>
    </xdr:to>
    <xdr:graphicFrame>
      <xdr:nvGraphicFramePr>
        <xdr:cNvPr id="4" name="Chart 1"/>
        <xdr:cNvGraphicFramePr/>
      </xdr:nvGraphicFramePr>
      <xdr:xfrm>
        <a:off x="495300" y="16668750"/>
        <a:ext cx="6800850" cy="4819650"/>
      </xdr:xfrm>
      <a:graphic>
        <a:graphicData uri="http://schemas.openxmlformats.org/drawingml/2006/chart">
          <c:chart xmlns:c="http://schemas.openxmlformats.org/drawingml/2006/chart" r:id="rId4"/>
        </a:graphicData>
      </a:graphic>
    </xdr:graphicFrame>
    <xdr:clientData/>
  </xdr:twoCellAnchor>
  <xdr:twoCellAnchor>
    <xdr:from>
      <xdr:col>13</xdr:col>
      <xdr:colOff>19050</xdr:colOff>
      <xdr:row>65</xdr:row>
      <xdr:rowOff>152400</xdr:rowOff>
    </xdr:from>
    <xdr:to>
      <xdr:col>14</xdr:col>
      <xdr:colOff>28575</xdr:colOff>
      <xdr:row>85</xdr:row>
      <xdr:rowOff>114300</xdr:rowOff>
    </xdr:to>
    <xdr:sp>
      <xdr:nvSpPr>
        <xdr:cNvPr id="5" name="TextBox 4"/>
        <xdr:cNvSpPr txBox="1">
          <a:spLocks noChangeArrowheads="1"/>
        </xdr:cNvSpPr>
      </xdr:nvSpPr>
      <xdr:spPr>
        <a:xfrm>
          <a:off x="8124825" y="10677525"/>
          <a:ext cx="619125" cy="32004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85+
</a:t>
          </a:r>
          <a:r>
            <a:rPr lang="en-US" cap="none" sz="1100" b="0" i="0" u="none" baseline="0">
              <a:solidFill>
                <a:srgbClr val="000000"/>
              </a:solidFill>
              <a:latin typeface="Arial"/>
              <a:ea typeface="Arial"/>
              <a:cs typeface="Arial"/>
            </a:rPr>
            <a:t>80-84
</a:t>
          </a:r>
          <a:r>
            <a:rPr lang="en-US" cap="none" sz="1100" b="0" i="0" u="none" baseline="0">
              <a:solidFill>
                <a:srgbClr val="000000"/>
              </a:solidFill>
              <a:latin typeface="Arial"/>
              <a:ea typeface="Arial"/>
              <a:cs typeface="Arial"/>
            </a:rPr>
            <a:t>75-79
</a:t>
          </a:r>
          <a:r>
            <a:rPr lang="en-US" cap="none" sz="1100" b="0" i="0" u="none" baseline="0">
              <a:solidFill>
                <a:srgbClr val="000000"/>
              </a:solidFill>
              <a:latin typeface="Arial"/>
              <a:ea typeface="Arial"/>
              <a:cs typeface="Arial"/>
            </a:rPr>
            <a:t>70-74
</a:t>
          </a:r>
          <a:r>
            <a:rPr lang="en-US" cap="none" sz="1100" b="0" i="0" u="none" baseline="0">
              <a:solidFill>
                <a:srgbClr val="000000"/>
              </a:solidFill>
              <a:latin typeface="Arial"/>
              <a:ea typeface="Arial"/>
              <a:cs typeface="Arial"/>
            </a:rPr>
            <a:t>65-69
</a:t>
          </a:r>
          <a:r>
            <a:rPr lang="en-US" cap="none" sz="1100" b="0" i="0" u="none" baseline="0">
              <a:solidFill>
                <a:srgbClr val="000000"/>
              </a:solidFill>
              <a:latin typeface="Arial"/>
              <a:ea typeface="Arial"/>
              <a:cs typeface="Arial"/>
            </a:rPr>
            <a:t>60-64
</a:t>
          </a:r>
          <a:r>
            <a:rPr lang="en-US" cap="none" sz="1100" b="0" i="0" u="none" baseline="0">
              <a:solidFill>
                <a:srgbClr val="000000"/>
              </a:solidFill>
              <a:latin typeface="Arial"/>
              <a:ea typeface="Arial"/>
              <a:cs typeface="Arial"/>
            </a:rPr>
            <a:t>55-59
</a:t>
          </a:r>
          <a:r>
            <a:rPr lang="en-US" cap="none" sz="1100" b="0" i="0" u="none" baseline="0">
              <a:solidFill>
                <a:srgbClr val="000000"/>
              </a:solidFill>
              <a:latin typeface="Arial"/>
              <a:ea typeface="Arial"/>
              <a:cs typeface="Arial"/>
            </a:rPr>
            <a:t>50-54
</a:t>
          </a:r>
          <a:r>
            <a:rPr lang="en-US" cap="none" sz="1100" b="0" i="0" u="none" baseline="0">
              <a:solidFill>
                <a:srgbClr val="000000"/>
              </a:solidFill>
              <a:latin typeface="Arial"/>
              <a:ea typeface="Arial"/>
              <a:cs typeface="Arial"/>
            </a:rPr>
            <a:t>45-49
</a:t>
          </a:r>
          <a:r>
            <a:rPr lang="en-US" cap="none" sz="1100" b="0" i="0" u="none" baseline="0">
              <a:solidFill>
                <a:srgbClr val="000000"/>
              </a:solidFill>
              <a:latin typeface="Arial"/>
              <a:ea typeface="Arial"/>
              <a:cs typeface="Arial"/>
            </a:rPr>
            <a:t>40-44
</a:t>
          </a:r>
          <a:r>
            <a:rPr lang="en-US" cap="none" sz="1100" b="0" i="0" u="none" baseline="0">
              <a:solidFill>
                <a:srgbClr val="000000"/>
              </a:solidFill>
              <a:latin typeface="Arial"/>
              <a:ea typeface="Arial"/>
              <a:cs typeface="Arial"/>
            </a:rPr>
            <a:t>35-39
</a:t>
          </a:r>
          <a:r>
            <a:rPr lang="en-US" cap="none" sz="1100" b="0" i="0" u="none" baseline="0">
              <a:solidFill>
                <a:srgbClr val="000000"/>
              </a:solidFill>
              <a:latin typeface="Arial"/>
              <a:ea typeface="Arial"/>
              <a:cs typeface="Arial"/>
            </a:rPr>
            <a:t>30-34
</a:t>
          </a:r>
          <a:r>
            <a:rPr lang="en-US" cap="none" sz="1100" b="0" i="0" u="none" baseline="0">
              <a:solidFill>
                <a:srgbClr val="000000"/>
              </a:solidFill>
              <a:latin typeface="Arial"/>
              <a:ea typeface="Arial"/>
              <a:cs typeface="Arial"/>
            </a:rPr>
            <a:t>25-29
</a:t>
          </a:r>
          <a:r>
            <a:rPr lang="en-US" cap="none" sz="1100" b="0" i="0" u="none" baseline="0">
              <a:solidFill>
                <a:srgbClr val="000000"/>
              </a:solidFill>
              <a:latin typeface="Arial"/>
              <a:ea typeface="Arial"/>
              <a:cs typeface="Arial"/>
            </a:rPr>
            <a:t>20-24
</a:t>
          </a:r>
          <a:r>
            <a:rPr lang="en-US" cap="none" sz="1100" b="0" i="0" u="none" baseline="0">
              <a:solidFill>
                <a:srgbClr val="000000"/>
              </a:solidFill>
              <a:latin typeface="Arial"/>
              <a:ea typeface="Arial"/>
              <a:cs typeface="Arial"/>
            </a:rPr>
            <a:t>15-19
</a:t>
          </a:r>
          <a:r>
            <a:rPr lang="en-US" cap="none" sz="1100" b="0" i="0" u="none" baseline="0">
              <a:solidFill>
                <a:srgbClr val="000000"/>
              </a:solidFill>
              <a:latin typeface="Arial"/>
              <a:ea typeface="Arial"/>
              <a:cs typeface="Arial"/>
            </a:rPr>
            <a:t>10-14
</a:t>
          </a:r>
          <a:r>
            <a:rPr lang="en-US" cap="none" sz="1100" b="0" i="0" u="none" baseline="0">
              <a:solidFill>
                <a:srgbClr val="000000"/>
              </a:solidFill>
              <a:latin typeface="Arial"/>
              <a:ea typeface="Arial"/>
              <a:cs typeface="Arial"/>
            </a:rPr>
            <a:t>5-9
</a:t>
          </a:r>
          <a:r>
            <a:rPr lang="en-US" cap="none" sz="1100" b="0" i="0" u="none" baseline="0">
              <a:solidFill>
                <a:srgbClr val="000000"/>
              </a:solidFill>
              <a:latin typeface="Arial"/>
              <a:ea typeface="Arial"/>
              <a:cs typeface="Arial"/>
            </a:rPr>
            <a:t>0-4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p>
      </xdr:txBody>
    </xdr:sp>
    <xdr:clientData/>
  </xdr:twoCellAnchor>
  <xdr:twoCellAnchor editAs="oneCell">
    <xdr:from>
      <xdr:col>20</xdr:col>
      <xdr:colOff>161925</xdr:colOff>
      <xdr:row>0</xdr:row>
      <xdr:rowOff>47625</xdr:rowOff>
    </xdr:from>
    <xdr:to>
      <xdr:col>22</xdr:col>
      <xdr:colOff>161925</xdr:colOff>
      <xdr:row>6</xdr:row>
      <xdr:rowOff>95250</xdr:rowOff>
    </xdr:to>
    <xdr:pic>
      <xdr:nvPicPr>
        <xdr:cNvPr id="6" name="Male Image"/>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12534900" y="47625"/>
          <a:ext cx="1219200" cy="1019175"/>
        </a:xfrm>
        <a:prstGeom prst="rect">
          <a:avLst/>
        </a:prstGeom>
        <a:noFill/>
        <a:ln w="9525" cmpd="sng">
          <a:noFill/>
        </a:ln>
      </xdr:spPr>
    </xdr:pic>
    <xdr:clientData/>
  </xdr:twoCellAnchor>
  <xdr:twoCellAnchor editAs="oneCell">
    <xdr:from>
      <xdr:col>18</xdr:col>
      <xdr:colOff>238125</xdr:colOff>
      <xdr:row>0</xdr:row>
      <xdr:rowOff>0</xdr:rowOff>
    </xdr:from>
    <xdr:to>
      <xdr:col>20</xdr:col>
      <xdr:colOff>419100</xdr:colOff>
      <xdr:row>6</xdr:row>
      <xdr:rowOff>142875</xdr:rowOff>
    </xdr:to>
    <xdr:pic>
      <xdr:nvPicPr>
        <xdr:cNvPr id="7" name="Female Image"/>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a:off x="11391900" y="0"/>
          <a:ext cx="140017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5"/>
  <sheetViews>
    <sheetView tabSelected="1" zoomScalePageLayoutView="0" workbookViewId="0" topLeftCell="A1">
      <selection activeCell="M4" sqref="M4"/>
    </sheetView>
  </sheetViews>
  <sheetFormatPr defaultColWidth="9.140625" defaultRowHeight="12.75"/>
  <cols>
    <col min="3" max="3" width="9.57421875" style="0" bestFit="1" customWidth="1"/>
    <col min="4" max="4" width="11.421875" style="0" bestFit="1" customWidth="1"/>
  </cols>
  <sheetData>
    <row r="1" spans="1:12" ht="12.75">
      <c r="A1" s="5" t="s">
        <v>26</v>
      </c>
      <c r="L1" s="5" t="s">
        <v>18</v>
      </c>
    </row>
    <row r="2" spans="1:13" ht="12.75">
      <c r="A2" t="s">
        <v>39</v>
      </c>
      <c r="L2" t="s">
        <v>37</v>
      </c>
      <c r="M2" s="11" t="str">
        <f>CONCATENATE("Population Distribution as Count, ",C7," ",C12,", ",E12,", &amp; ",G12,"*")</f>
        <v>Population Distribution as Count, Your Health Unit 2006, 2011, &amp; 2021*</v>
      </c>
    </row>
    <row r="3" spans="1:13" ht="12.75">
      <c r="A3" t="s">
        <v>44</v>
      </c>
      <c r="L3" t="s">
        <v>36</v>
      </c>
      <c r="M3" s="11" t="str">
        <f>CONCATENATE("Population Distribution as Proportion, ",C7," ",C12,", ",E12,", &amp; ",G12,"*")</f>
        <v>Population Distribution as Proportion, Your Health Unit 2006, 2011, &amp; 2021*</v>
      </c>
    </row>
    <row r="4" spans="1:13" ht="12.75" customHeight="1">
      <c r="A4" s="14" t="s">
        <v>43</v>
      </c>
      <c r="B4" s="12"/>
      <c r="C4" s="12"/>
      <c r="D4" s="12"/>
      <c r="E4" s="12"/>
      <c r="F4" s="12"/>
      <c r="L4" t="s">
        <v>29</v>
      </c>
      <c r="M4" s="11" t="s">
        <v>23</v>
      </c>
    </row>
    <row r="5" spans="1:13" ht="12.75">
      <c r="A5" t="s">
        <v>32</v>
      </c>
      <c r="B5" s="12"/>
      <c r="C5" s="12"/>
      <c r="D5" s="12"/>
      <c r="E5" s="12"/>
      <c r="F5" s="12"/>
      <c r="L5" t="s">
        <v>30</v>
      </c>
      <c r="M5" s="11" t="s">
        <v>24</v>
      </c>
    </row>
    <row r="6" spans="1:13" ht="12.75">
      <c r="A6" t="s">
        <v>38</v>
      </c>
      <c r="B6" s="12"/>
      <c r="C6" s="12"/>
      <c r="D6" s="12"/>
      <c r="E6" s="12"/>
      <c r="F6" s="12"/>
      <c r="L6" t="s">
        <v>31</v>
      </c>
      <c r="M6" s="11" t="s">
        <v>25</v>
      </c>
    </row>
    <row r="7" spans="1:13" ht="12.75" customHeight="1">
      <c r="A7" t="s">
        <v>45</v>
      </c>
      <c r="B7" s="12"/>
      <c r="C7" s="13" t="s">
        <v>46</v>
      </c>
      <c r="D7" s="13"/>
      <c r="E7" s="13"/>
      <c r="F7" s="13"/>
      <c r="M7" s="11"/>
    </row>
    <row r="8" spans="1:13" ht="12.75">
      <c r="A8" t="s">
        <v>34</v>
      </c>
      <c r="E8" s="10" t="s">
        <v>35</v>
      </c>
      <c r="L8" t="s">
        <v>33</v>
      </c>
      <c r="M8" t="str">
        <f>CONCATENATE("*Source: Population Estimate Ottawa. Ontario Ministry of Health and Long Term Care, intelliHEALTH Ontario. Extracted ",TEXT(D9,"mmm dd, yyyy"),". Population Projections Ottawa. Ontario Ministry of Health and Long Term Care, IntelliHEALTH Ontario. Extracted ",TEXT(D10,"mmm dd,yyyy"))</f>
        <v>*Source: Population Estimate Ottawa. Ontario Ministry of Health and Long Term Care, intelliHEALTH Ontario. Extracted Apr 01, 2001. Population Projections Ottawa. Ontario Ministry of Health and Long Term Care, IntelliHEALTH Ontario. Extracted Apr 01,2011</v>
      </c>
    </row>
    <row r="9" spans="1:4" ht="12.75">
      <c r="A9" t="s">
        <v>27</v>
      </c>
      <c r="D9" s="13">
        <v>36982</v>
      </c>
    </row>
    <row r="10" spans="1:4" ht="12.75">
      <c r="A10" t="s">
        <v>28</v>
      </c>
      <c r="D10" s="13">
        <v>40634</v>
      </c>
    </row>
    <row r="11" spans="3:13" ht="12.75">
      <c r="C11" s="17" t="s">
        <v>22</v>
      </c>
      <c r="D11" s="17"/>
      <c r="E11" s="17"/>
      <c r="F11" s="17"/>
      <c r="G11" s="17"/>
      <c r="H11" s="17"/>
      <c r="I11" s="17" t="s">
        <v>19</v>
      </c>
      <c r="J11" s="17"/>
      <c r="K11" s="17"/>
      <c r="M11" t="s">
        <v>20</v>
      </c>
    </row>
    <row r="12" spans="3:17" ht="12.75">
      <c r="C12" s="15">
        <v>2006</v>
      </c>
      <c r="D12" s="5"/>
      <c r="E12" s="15">
        <v>2011</v>
      </c>
      <c r="F12" s="5"/>
      <c r="G12" s="15">
        <v>2021</v>
      </c>
      <c r="I12" s="4">
        <f>C12</f>
        <v>2006</v>
      </c>
      <c r="J12" s="4">
        <f>E12</f>
        <v>2011</v>
      </c>
      <c r="K12" s="4">
        <f>G12</f>
        <v>2021</v>
      </c>
      <c r="M12" s="5">
        <f>C12</f>
        <v>2006</v>
      </c>
      <c r="N12" s="5"/>
      <c r="O12" s="5">
        <f>E12</f>
        <v>2011</v>
      </c>
      <c r="P12" s="5"/>
      <c r="Q12" s="5">
        <f>G12</f>
        <v>2021</v>
      </c>
    </row>
    <row r="13" spans="3:18" ht="12.75">
      <c r="C13" t="str">
        <f>CONCATENATE(C12,"_m")</f>
        <v>2006_m</v>
      </c>
      <c r="D13" t="str">
        <f>CONCATENATE(C12,"_f")</f>
        <v>2006_f</v>
      </c>
      <c r="E13" t="str">
        <f>CONCATENATE(E12,"_m")</f>
        <v>2011_m</v>
      </c>
      <c r="F13" t="str">
        <f>CONCATENATE(E12,"_f")</f>
        <v>2011_f</v>
      </c>
      <c r="G13" t="str">
        <f>CONCATENATE(G12,"_m")</f>
        <v>2021_m</v>
      </c>
      <c r="H13" t="str">
        <f>CONCATENATE(G12,"_f")</f>
        <v>2021_f</v>
      </c>
      <c r="I13" s="1" t="str">
        <f>C13</f>
        <v>2006_m</v>
      </c>
      <c r="J13" s="1" t="str">
        <f>E13</f>
        <v>2011_m</v>
      </c>
      <c r="K13" s="1" t="str">
        <f>G13</f>
        <v>2021_m</v>
      </c>
      <c r="M13" t="str">
        <f>C13</f>
        <v>2006_m</v>
      </c>
      <c r="N13" t="str">
        <f>D13</f>
        <v>2006_f</v>
      </c>
      <c r="O13" t="str">
        <f>E13</f>
        <v>2011_m</v>
      </c>
      <c r="P13" t="str">
        <f>F13</f>
        <v>2011_f</v>
      </c>
      <c r="Q13" t="str">
        <f>G13</f>
        <v>2021_m</v>
      </c>
      <c r="R13" t="str">
        <f>H13</f>
        <v>2021_f</v>
      </c>
    </row>
    <row r="14" spans="1:18" ht="12.75">
      <c r="A14">
        <v>1</v>
      </c>
      <c r="B14" s="3" t="s">
        <v>0</v>
      </c>
      <c r="C14" s="8">
        <v>23336</v>
      </c>
      <c r="D14" s="9">
        <v>22467</v>
      </c>
      <c r="E14" s="10">
        <v>24287</v>
      </c>
      <c r="F14" s="8">
        <v>23875</v>
      </c>
      <c r="G14" s="8">
        <v>31787</v>
      </c>
      <c r="H14" s="8">
        <v>31271</v>
      </c>
      <c r="I14">
        <f>C14*-1</f>
        <v>-23336</v>
      </c>
      <c r="J14">
        <f>E14*-1</f>
        <v>-24287</v>
      </c>
      <c r="K14">
        <f>G14*-1</f>
        <v>-31787</v>
      </c>
      <c r="M14">
        <f>I14/$D$33*100</f>
        <v>-2.7586630839668667</v>
      </c>
      <c r="N14">
        <f>D14/$D$33*100</f>
        <v>2.655934329254525</v>
      </c>
      <c r="O14">
        <f>J14/$F$33*100</f>
        <v>-2.6735489609408885</v>
      </c>
      <c r="P14">
        <f>F14/$F$33*100</f>
        <v>2.6281953902278468</v>
      </c>
      <c r="Q14">
        <f>K14/$H$33*100</f>
        <v>-3.050602164510058</v>
      </c>
      <c r="R14">
        <f>H14/$H$33*100</f>
        <v>3.001081583238243</v>
      </c>
    </row>
    <row r="15" spans="1:18" ht="12.75">
      <c r="A15">
        <v>2</v>
      </c>
      <c r="B15" s="3" t="s">
        <v>1</v>
      </c>
      <c r="C15" s="8">
        <v>23713</v>
      </c>
      <c r="D15" s="9">
        <v>23030</v>
      </c>
      <c r="E15" s="10">
        <v>24518</v>
      </c>
      <c r="F15" s="8">
        <v>24039</v>
      </c>
      <c r="G15" s="8">
        <v>28673</v>
      </c>
      <c r="H15" s="8">
        <v>29349</v>
      </c>
      <c r="I15">
        <f aca="true" t="shared" si="0" ref="I15:I31">C15*-1</f>
        <v>-23713</v>
      </c>
      <c r="J15">
        <f aca="true" t="shared" si="1" ref="J15:J31">E15*-1</f>
        <v>-24518</v>
      </c>
      <c r="K15">
        <f aca="true" t="shared" si="2" ref="K15:K31">G15*-1</f>
        <v>-28673</v>
      </c>
      <c r="M15">
        <f aca="true" t="shared" si="3" ref="M15:M31">I15/$D$33*100</f>
        <v>-2.803230104135512</v>
      </c>
      <c r="N15">
        <f aca="true" t="shared" si="4" ref="N15:N31">D15/$D$33*100</f>
        <v>2.72248932223847</v>
      </c>
      <c r="O15">
        <f aca="true" t="shared" si="5" ref="O15:O31">J15/$F$33*100</f>
        <v>-2.6989777833552395</v>
      </c>
      <c r="P15">
        <f aca="true" t="shared" si="6" ref="P15:P31">F15/$F$33*100</f>
        <v>2.646248753327213</v>
      </c>
      <c r="Q15">
        <f aca="true" t="shared" si="7" ref="Q15:Q31">K15/$H$33*100</f>
        <v>-2.751751214741778</v>
      </c>
      <c r="R15">
        <f aca="true" t="shared" si="8" ref="R15:R31">H15/$H$33*100</f>
        <v>2.816627015012606</v>
      </c>
    </row>
    <row r="16" spans="1:18" ht="12.75">
      <c r="A16">
        <v>3</v>
      </c>
      <c r="B16" s="3" t="s">
        <v>2</v>
      </c>
      <c r="C16" s="8">
        <v>26737</v>
      </c>
      <c r="D16" s="9">
        <v>26011</v>
      </c>
      <c r="E16" s="10">
        <v>24914</v>
      </c>
      <c r="F16" s="8">
        <v>24451</v>
      </c>
      <c r="G16" s="8">
        <v>26180</v>
      </c>
      <c r="H16" s="8">
        <v>27216</v>
      </c>
      <c r="I16">
        <f t="shared" si="0"/>
        <v>-26737</v>
      </c>
      <c r="J16">
        <f t="shared" si="1"/>
        <v>-24914</v>
      </c>
      <c r="K16">
        <f t="shared" si="2"/>
        <v>-26180</v>
      </c>
      <c r="M16">
        <f t="shared" si="3"/>
        <v>-3.1607119847455483</v>
      </c>
      <c r="N16">
        <f t="shared" si="4"/>
        <v>3.074887961821313</v>
      </c>
      <c r="O16">
        <f t="shared" si="5"/>
        <v>-2.74257005035127</v>
      </c>
      <c r="P16">
        <f t="shared" si="6"/>
        <v>2.6916023240402547</v>
      </c>
      <c r="Q16">
        <f t="shared" si="7"/>
        <v>-2.512497708713415</v>
      </c>
      <c r="R16">
        <f t="shared" si="8"/>
        <v>2.6119227517320205</v>
      </c>
    </row>
    <row r="17" spans="1:18" ht="12.75">
      <c r="A17">
        <v>4</v>
      </c>
      <c r="B17" s="2" t="s">
        <v>3</v>
      </c>
      <c r="C17" s="8">
        <v>28881</v>
      </c>
      <c r="D17" s="9">
        <v>28119</v>
      </c>
      <c r="E17" s="10">
        <v>28609</v>
      </c>
      <c r="F17" s="8">
        <v>28161</v>
      </c>
      <c r="G17" s="8">
        <v>26889</v>
      </c>
      <c r="H17" s="8">
        <v>27446</v>
      </c>
      <c r="I17">
        <f t="shared" si="0"/>
        <v>-28881</v>
      </c>
      <c r="J17">
        <f t="shared" si="1"/>
        <v>-28609</v>
      </c>
      <c r="K17">
        <f t="shared" si="2"/>
        <v>-26889</v>
      </c>
      <c r="M17">
        <f t="shared" si="3"/>
        <v>-3.4141647466595417</v>
      </c>
      <c r="N17">
        <f t="shared" si="4"/>
        <v>3.3240849870613784</v>
      </c>
      <c r="O17">
        <f t="shared" si="5"/>
        <v>-3.1493211274985744</v>
      </c>
      <c r="P17">
        <f t="shared" si="6"/>
        <v>3.100004623422257</v>
      </c>
      <c r="Q17">
        <f t="shared" si="7"/>
        <v>-2.580540522902789</v>
      </c>
      <c r="R17">
        <f t="shared" si="8"/>
        <v>2.633995879043101</v>
      </c>
    </row>
    <row r="18" spans="1:18" ht="12.75">
      <c r="A18">
        <v>5</v>
      </c>
      <c r="B18" s="2" t="s">
        <v>4</v>
      </c>
      <c r="C18" s="8">
        <v>32454</v>
      </c>
      <c r="D18" s="9">
        <v>31640</v>
      </c>
      <c r="E18" s="10">
        <v>33718</v>
      </c>
      <c r="F18" s="8">
        <v>34026</v>
      </c>
      <c r="G18" s="8">
        <v>29796</v>
      </c>
      <c r="H18" s="8">
        <v>31613</v>
      </c>
      <c r="I18">
        <f t="shared" si="0"/>
        <v>-32454</v>
      </c>
      <c r="J18">
        <f t="shared" si="1"/>
        <v>-33718</v>
      </c>
      <c r="K18">
        <f t="shared" si="2"/>
        <v>-29796</v>
      </c>
      <c r="M18">
        <f t="shared" si="3"/>
        <v>-3.836546611546996</v>
      </c>
      <c r="N18">
        <f t="shared" si="4"/>
        <v>3.7403196767531566</v>
      </c>
      <c r="O18">
        <f t="shared" si="5"/>
        <v>-3.7117274206367554</v>
      </c>
      <c r="P18">
        <f t="shared" si="6"/>
        <v>3.7456325171892235</v>
      </c>
      <c r="Q18">
        <f t="shared" si="7"/>
        <v>-2.859525658091097</v>
      </c>
      <c r="R18">
        <f t="shared" si="8"/>
        <v>3.033903363848632</v>
      </c>
    </row>
    <row r="19" spans="1:18" ht="12.75">
      <c r="A19">
        <v>6</v>
      </c>
      <c r="B19" s="2" t="s">
        <v>5</v>
      </c>
      <c r="C19" s="8">
        <v>29646</v>
      </c>
      <c r="D19" s="9">
        <v>29905</v>
      </c>
      <c r="E19" s="10">
        <v>34986</v>
      </c>
      <c r="F19" s="8">
        <v>36767</v>
      </c>
      <c r="G19" s="8">
        <v>35519</v>
      </c>
      <c r="H19" s="8">
        <v>40548</v>
      </c>
      <c r="I19">
        <f t="shared" si="0"/>
        <v>-29646</v>
      </c>
      <c r="J19">
        <f t="shared" si="1"/>
        <v>-34986</v>
      </c>
      <c r="K19">
        <f t="shared" si="2"/>
        <v>-35519</v>
      </c>
      <c r="M19">
        <f t="shared" si="3"/>
        <v>-3.5045991509805337</v>
      </c>
      <c r="N19">
        <f t="shared" si="4"/>
        <v>3.5352168120513006</v>
      </c>
      <c r="O19">
        <f t="shared" si="5"/>
        <v>-3.8513107402099034</v>
      </c>
      <c r="P19">
        <f t="shared" si="6"/>
        <v>4.047365860209727</v>
      </c>
      <c r="Q19">
        <f t="shared" si="7"/>
        <v>-3.408762647662024</v>
      </c>
      <c r="R19">
        <f t="shared" si="8"/>
        <v>3.891396374824735</v>
      </c>
    </row>
    <row r="20" spans="1:18" ht="12.75">
      <c r="A20">
        <v>7</v>
      </c>
      <c r="B20" s="2" t="s">
        <v>6</v>
      </c>
      <c r="C20" s="8">
        <v>30064</v>
      </c>
      <c r="D20" s="9">
        <v>30710</v>
      </c>
      <c r="E20" s="10">
        <v>31243</v>
      </c>
      <c r="F20" s="8">
        <v>33249</v>
      </c>
      <c r="G20" s="8">
        <v>37137</v>
      </c>
      <c r="H20" s="8">
        <v>44389</v>
      </c>
      <c r="I20">
        <f t="shared" si="0"/>
        <v>-30064</v>
      </c>
      <c r="J20">
        <f t="shared" si="1"/>
        <v>-31243</v>
      </c>
      <c r="K20">
        <f t="shared" si="2"/>
        <v>-37137</v>
      </c>
      <c r="M20">
        <f t="shared" si="3"/>
        <v>-3.5540129823611535</v>
      </c>
      <c r="N20">
        <f t="shared" si="4"/>
        <v>3.6303798126766575</v>
      </c>
      <c r="O20">
        <f t="shared" si="5"/>
        <v>-3.439275751911565</v>
      </c>
      <c r="P20">
        <f t="shared" si="6"/>
        <v>3.6600992054318606</v>
      </c>
      <c r="Q20">
        <f t="shared" si="7"/>
        <v>-3.5640422997895373</v>
      </c>
      <c r="R20">
        <f t="shared" si="8"/>
        <v>4.260017600919777</v>
      </c>
    </row>
    <row r="21" spans="1:18" ht="12.75">
      <c r="A21">
        <v>8</v>
      </c>
      <c r="B21" s="2" t="s">
        <v>7</v>
      </c>
      <c r="C21" s="8">
        <v>32020</v>
      </c>
      <c r="D21" s="9">
        <v>31617</v>
      </c>
      <c r="E21" s="10">
        <v>30889</v>
      </c>
      <c r="F21" s="8">
        <v>32740</v>
      </c>
      <c r="G21" s="8">
        <v>35259</v>
      </c>
      <c r="H21" s="8">
        <v>42550</v>
      </c>
      <c r="I21">
        <f t="shared" si="0"/>
        <v>-32020</v>
      </c>
      <c r="J21">
        <f t="shared" si="1"/>
        <v>-30889</v>
      </c>
      <c r="K21">
        <f t="shared" si="2"/>
        <v>-35259</v>
      </c>
      <c r="M21">
        <f t="shared" si="3"/>
        <v>-3.7852413416446296</v>
      </c>
      <c r="N21">
        <f t="shared" si="4"/>
        <v>3.7376007338781463</v>
      </c>
      <c r="O21">
        <f t="shared" si="5"/>
        <v>-3.400306907172689</v>
      </c>
      <c r="P21">
        <f t="shared" si="6"/>
        <v>3.6040677309344376</v>
      </c>
      <c r="Q21">
        <f t="shared" si="7"/>
        <v>-3.383810416788629</v>
      </c>
      <c r="R21">
        <f t="shared" si="8"/>
        <v>4.083528552549878</v>
      </c>
    </row>
    <row r="22" spans="1:18" ht="12.75">
      <c r="A22">
        <v>9</v>
      </c>
      <c r="B22" s="2" t="s">
        <v>8</v>
      </c>
      <c r="C22" s="8">
        <v>36996</v>
      </c>
      <c r="D22" s="9">
        <v>36400</v>
      </c>
      <c r="E22" s="10">
        <v>33331</v>
      </c>
      <c r="F22" s="8">
        <v>33968</v>
      </c>
      <c r="G22" s="8">
        <v>32037</v>
      </c>
      <c r="H22" s="8">
        <v>37703</v>
      </c>
      <c r="I22">
        <f t="shared" si="0"/>
        <v>-36996</v>
      </c>
      <c r="J22">
        <f t="shared" si="1"/>
        <v>-33331</v>
      </c>
      <c r="K22">
        <f t="shared" si="2"/>
        <v>-32037</v>
      </c>
      <c r="M22">
        <f t="shared" si="3"/>
        <v>-4.373478721907706</v>
      </c>
      <c r="N22">
        <f t="shared" si="4"/>
        <v>4.303022636972658</v>
      </c>
      <c r="O22">
        <f t="shared" si="5"/>
        <v>-3.669125886981544</v>
      </c>
      <c r="P22">
        <f t="shared" si="6"/>
        <v>3.7392477912150572</v>
      </c>
      <c r="Q22">
        <f t="shared" si="7"/>
        <v>-3.074594694196015</v>
      </c>
      <c r="R22">
        <f t="shared" si="8"/>
        <v>3.618361386998544</v>
      </c>
    </row>
    <row r="23" spans="1:18" ht="12.75">
      <c r="A23">
        <v>10</v>
      </c>
      <c r="B23" s="2" t="s">
        <v>9</v>
      </c>
      <c r="C23" s="8">
        <v>34475</v>
      </c>
      <c r="D23" s="9">
        <v>35074</v>
      </c>
      <c r="E23" s="10">
        <v>37241</v>
      </c>
      <c r="F23" s="8">
        <v>37942</v>
      </c>
      <c r="G23" s="8">
        <v>31460</v>
      </c>
      <c r="H23" s="8">
        <v>35874</v>
      </c>
      <c r="I23">
        <f t="shared" si="0"/>
        <v>-34475</v>
      </c>
      <c r="J23">
        <f t="shared" si="1"/>
        <v>-37241</v>
      </c>
      <c r="K23">
        <f t="shared" si="2"/>
        <v>-31460</v>
      </c>
      <c r="M23">
        <f t="shared" si="3"/>
        <v>-4.075458939825065</v>
      </c>
      <c r="N23">
        <f t="shared" si="4"/>
        <v>4.1462696694829395</v>
      </c>
      <c r="O23">
        <f t="shared" si="5"/>
        <v>-4.099544482826188</v>
      </c>
      <c r="P23">
        <f t="shared" si="6"/>
        <v>4.176711601927747</v>
      </c>
      <c r="Q23">
        <f t="shared" si="7"/>
        <v>-3.0192199356808263</v>
      </c>
      <c r="R23">
        <f t="shared" si="8"/>
        <v>3.442832039816083</v>
      </c>
    </row>
    <row r="24" spans="1:18" ht="12.75">
      <c r="A24">
        <v>11</v>
      </c>
      <c r="B24" s="2" t="s">
        <v>10</v>
      </c>
      <c r="C24" s="8">
        <v>29592</v>
      </c>
      <c r="D24" s="9">
        <v>30809</v>
      </c>
      <c r="E24" s="10">
        <v>33631</v>
      </c>
      <c r="F24" s="8">
        <v>34847</v>
      </c>
      <c r="G24" s="8">
        <v>32542</v>
      </c>
      <c r="H24" s="8">
        <v>35206</v>
      </c>
      <c r="I24">
        <f t="shared" si="0"/>
        <v>-29592</v>
      </c>
      <c r="J24">
        <f t="shared" si="1"/>
        <v>-33631</v>
      </c>
      <c r="K24">
        <f t="shared" si="2"/>
        <v>-32542</v>
      </c>
      <c r="M24">
        <f t="shared" si="3"/>
        <v>-3.49821554596964</v>
      </c>
      <c r="N24">
        <f t="shared" si="4"/>
        <v>3.642083088529962</v>
      </c>
      <c r="O24">
        <f t="shared" si="5"/>
        <v>-3.7021503316755062</v>
      </c>
      <c r="P24">
        <f t="shared" si="6"/>
        <v>3.836009414168368</v>
      </c>
      <c r="Q24">
        <f t="shared" si="7"/>
        <v>-3.1230596041616483</v>
      </c>
      <c r="R24">
        <f t="shared" si="8"/>
        <v>3.3787240004952057</v>
      </c>
    </row>
    <row r="25" spans="1:18" ht="12.75">
      <c r="A25">
        <v>12</v>
      </c>
      <c r="B25" s="2" t="s">
        <v>11</v>
      </c>
      <c r="C25" s="8">
        <v>25992</v>
      </c>
      <c r="D25" s="9">
        <v>26994</v>
      </c>
      <c r="E25" s="10">
        <v>28258</v>
      </c>
      <c r="F25" s="8">
        <v>30103</v>
      </c>
      <c r="G25" s="8">
        <v>34688</v>
      </c>
      <c r="H25" s="8">
        <v>37541</v>
      </c>
      <c r="I25">
        <f t="shared" si="0"/>
        <v>-25992</v>
      </c>
      <c r="J25">
        <f t="shared" si="1"/>
        <v>-28258</v>
      </c>
      <c r="K25">
        <f t="shared" si="2"/>
        <v>-34688</v>
      </c>
      <c r="M25">
        <f t="shared" si="3"/>
        <v>-3.0726418785767398</v>
      </c>
      <c r="N25">
        <f t="shared" si="4"/>
        <v>3.1910932160010974</v>
      </c>
      <c r="O25">
        <f t="shared" si="5"/>
        <v>-3.1106825272066385</v>
      </c>
      <c r="P25">
        <f t="shared" si="6"/>
        <v>3.3137828620745076</v>
      </c>
      <c r="Q25">
        <f t="shared" si="7"/>
        <v>-3.329011478985903</v>
      </c>
      <c r="R25">
        <f t="shared" si="8"/>
        <v>3.602814227762044</v>
      </c>
    </row>
    <row r="26" spans="1:18" ht="12.75">
      <c r="A26">
        <v>13</v>
      </c>
      <c r="B26" s="2" t="s">
        <v>12</v>
      </c>
      <c r="C26" s="8">
        <v>18418</v>
      </c>
      <c r="D26" s="9">
        <v>19704</v>
      </c>
      <c r="E26" s="10">
        <v>24268</v>
      </c>
      <c r="F26" s="8">
        <v>25856</v>
      </c>
      <c r="G26" s="8">
        <v>30214</v>
      </c>
      <c r="H26" s="8">
        <v>33647</v>
      </c>
      <c r="I26">
        <f t="shared" si="0"/>
        <v>-18418</v>
      </c>
      <c r="J26">
        <f t="shared" si="1"/>
        <v>-24268</v>
      </c>
      <c r="K26">
        <f t="shared" si="2"/>
        <v>-30214</v>
      </c>
      <c r="M26">
        <f t="shared" si="3"/>
        <v>-2.1772821683451213</v>
      </c>
      <c r="N26">
        <f t="shared" si="4"/>
        <v>2.3293065395304744</v>
      </c>
      <c r="O26">
        <f t="shared" si="5"/>
        <v>-2.6714574127769377</v>
      </c>
      <c r="P26">
        <f t="shared" si="6"/>
        <v>2.8462668066903123</v>
      </c>
      <c r="Q26">
        <f t="shared" si="7"/>
        <v>-2.899641167726017</v>
      </c>
      <c r="R26">
        <f t="shared" si="8"/>
        <v>3.2291065853735783</v>
      </c>
    </row>
    <row r="27" spans="1:18" ht="12.75">
      <c r="A27">
        <v>14</v>
      </c>
      <c r="B27" s="2" t="s">
        <v>13</v>
      </c>
      <c r="C27" s="8">
        <v>13208</v>
      </c>
      <c r="D27" s="9">
        <v>15005</v>
      </c>
      <c r="E27" s="10">
        <v>17255</v>
      </c>
      <c r="F27" s="8">
        <v>19310</v>
      </c>
      <c r="G27" s="8">
        <v>25032</v>
      </c>
      <c r="H27" s="8">
        <v>28842</v>
      </c>
      <c r="I27">
        <f t="shared" si="0"/>
        <v>-13208</v>
      </c>
      <c r="J27">
        <f t="shared" si="1"/>
        <v>-17255</v>
      </c>
      <c r="K27">
        <f t="shared" si="2"/>
        <v>-25032</v>
      </c>
      <c r="M27">
        <f t="shared" si="3"/>
        <v>-1.5613824997015073</v>
      </c>
      <c r="N27">
        <f t="shared" si="4"/>
        <v>1.77381468867513</v>
      </c>
      <c r="O27">
        <f t="shared" si="5"/>
        <v>-1.8994559773144082</v>
      </c>
      <c r="P27">
        <f t="shared" si="6"/>
        <v>2.125673423468051</v>
      </c>
      <c r="Q27">
        <f t="shared" si="7"/>
        <v>-2.4023240123955003</v>
      </c>
      <c r="R27">
        <f t="shared" si="8"/>
        <v>2.7679701648094848</v>
      </c>
    </row>
    <row r="28" spans="1:18" ht="12.75">
      <c r="A28">
        <v>15</v>
      </c>
      <c r="B28" s="2" t="s">
        <v>14</v>
      </c>
      <c r="C28" s="8">
        <v>10910</v>
      </c>
      <c r="D28" s="9">
        <v>12859</v>
      </c>
      <c r="E28" s="10">
        <v>12098</v>
      </c>
      <c r="F28" s="8">
        <v>14418</v>
      </c>
      <c r="G28" s="8">
        <v>21100</v>
      </c>
      <c r="H28" s="8">
        <v>24424</v>
      </c>
      <c r="I28">
        <f t="shared" si="0"/>
        <v>-10910</v>
      </c>
      <c r="J28">
        <f t="shared" si="1"/>
        <v>-12098</v>
      </c>
      <c r="K28">
        <f t="shared" si="2"/>
        <v>-21100</v>
      </c>
      <c r="M28">
        <f t="shared" si="3"/>
        <v>-1.289724642015706</v>
      </c>
      <c r="N28">
        <f t="shared" si="4"/>
        <v>1.520125496945918</v>
      </c>
      <c r="O28">
        <f t="shared" si="5"/>
        <v>-1.3317657730251933</v>
      </c>
      <c r="P28">
        <f t="shared" si="6"/>
        <v>1.5871548119918362</v>
      </c>
      <c r="Q28">
        <f t="shared" si="7"/>
        <v>-2.024969505494769</v>
      </c>
      <c r="R28">
        <f t="shared" si="8"/>
        <v>2.343974180199253</v>
      </c>
    </row>
    <row r="29" spans="1:18" ht="12.75">
      <c r="A29">
        <v>16</v>
      </c>
      <c r="B29" s="2" t="s">
        <v>15</v>
      </c>
      <c r="C29" s="8">
        <v>8448</v>
      </c>
      <c r="D29" s="9">
        <v>11499</v>
      </c>
      <c r="E29" s="10">
        <v>9463</v>
      </c>
      <c r="F29" s="8">
        <v>12097</v>
      </c>
      <c r="G29" s="8">
        <v>14293</v>
      </c>
      <c r="H29" s="8">
        <v>17852</v>
      </c>
      <c r="I29">
        <f t="shared" si="0"/>
        <v>-8448</v>
      </c>
      <c r="J29">
        <f t="shared" si="1"/>
        <v>-9463</v>
      </c>
      <c r="K29">
        <f t="shared" si="2"/>
        <v>-14293</v>
      </c>
      <c r="M29">
        <f t="shared" si="3"/>
        <v>-0.998679539482006</v>
      </c>
      <c r="N29">
        <f t="shared" si="4"/>
        <v>1.359353222597489</v>
      </c>
      <c r="O29">
        <f t="shared" si="5"/>
        <v>-1.0417010671298896</v>
      </c>
      <c r="P29">
        <f t="shared" si="6"/>
        <v>1.33165569154288</v>
      </c>
      <c r="Q29">
        <f t="shared" si="7"/>
        <v>-1.3717009072055324</v>
      </c>
      <c r="R29">
        <f t="shared" si="8"/>
        <v>1.7132585598148162</v>
      </c>
    </row>
    <row r="30" spans="1:18" ht="12.75">
      <c r="A30">
        <v>17</v>
      </c>
      <c r="B30" s="2" t="s">
        <v>16</v>
      </c>
      <c r="C30" s="8">
        <v>5925</v>
      </c>
      <c r="D30" s="9">
        <v>9850</v>
      </c>
      <c r="E30" s="10">
        <v>6444</v>
      </c>
      <c r="F30" s="8">
        <v>9678</v>
      </c>
      <c r="G30" s="8">
        <v>8857</v>
      </c>
      <c r="H30" s="8">
        <v>12272</v>
      </c>
      <c r="I30">
        <f t="shared" si="0"/>
        <v>-5925</v>
      </c>
      <c r="J30">
        <f t="shared" si="1"/>
        <v>-6444</v>
      </c>
      <c r="K30">
        <f t="shared" si="2"/>
        <v>-8857</v>
      </c>
      <c r="M30">
        <f t="shared" si="3"/>
        <v>-0.7004233275841484</v>
      </c>
      <c r="N30">
        <f t="shared" si="4"/>
        <v>1.1644168399500188</v>
      </c>
      <c r="O30">
        <f t="shared" si="5"/>
        <v>-0.7093650720263139</v>
      </c>
      <c r="P30">
        <f t="shared" si="6"/>
        <v>1.0653685858272293</v>
      </c>
      <c r="Q30">
        <f t="shared" si="7"/>
        <v>-0.850007341714084</v>
      </c>
      <c r="R30">
        <f t="shared" si="8"/>
        <v>1.1777452972242564</v>
      </c>
    </row>
    <row r="31" spans="1:18" ht="12.75">
      <c r="A31">
        <v>18</v>
      </c>
      <c r="B31" s="2" t="s">
        <v>17</v>
      </c>
      <c r="C31" s="8">
        <v>3918</v>
      </c>
      <c r="D31" s="9">
        <v>9491</v>
      </c>
      <c r="E31" s="10">
        <v>5545</v>
      </c>
      <c r="F31" s="8">
        <v>12193</v>
      </c>
      <c r="G31" s="8">
        <v>8131</v>
      </c>
      <c r="H31" s="8">
        <v>14654</v>
      </c>
      <c r="I31">
        <f t="shared" si="0"/>
        <v>-3918</v>
      </c>
      <c r="J31">
        <f t="shared" si="1"/>
        <v>-5545</v>
      </c>
      <c r="K31">
        <f t="shared" si="2"/>
        <v>-8131</v>
      </c>
      <c r="M31">
        <f t="shared" si="3"/>
        <v>-0.4631660080126065</v>
      </c>
      <c r="N31">
        <f t="shared" si="4"/>
        <v>1.1219776881183379</v>
      </c>
      <c r="O31">
        <f t="shared" si="5"/>
        <v>-0.6104018194267397</v>
      </c>
      <c r="P31">
        <f t="shared" si="6"/>
        <v>1.342223513844948</v>
      </c>
      <c r="Q31">
        <f t="shared" si="7"/>
        <v>-0.7803330355060648</v>
      </c>
      <c r="R31">
        <f t="shared" si="8"/>
        <v>1.4063461200720544</v>
      </c>
    </row>
    <row r="32" spans="1:11" ht="12.75">
      <c r="A32" s="18" t="s">
        <v>42</v>
      </c>
      <c r="B32" s="18"/>
      <c r="C32" s="7">
        <f aca="true" t="shared" si="9" ref="C32:H32">SUM(C14:C31)</f>
        <v>414733</v>
      </c>
      <c r="D32" s="7">
        <f t="shared" si="9"/>
        <v>431184</v>
      </c>
      <c r="E32" s="7">
        <f t="shared" si="9"/>
        <v>440698</v>
      </c>
      <c r="F32" s="7">
        <f t="shared" si="9"/>
        <v>467720</v>
      </c>
      <c r="G32" s="7">
        <f t="shared" si="9"/>
        <v>489594</v>
      </c>
      <c r="H32" s="7">
        <f t="shared" si="9"/>
        <v>552397</v>
      </c>
      <c r="I32" s="6"/>
      <c r="J32" s="6"/>
      <c r="K32" s="6"/>
    </row>
    <row r="33" spans="2:11" ht="12.75">
      <c r="B33" s="16" t="s">
        <v>21</v>
      </c>
      <c r="D33">
        <f>SUM(C32:D32)</f>
        <v>845917</v>
      </c>
      <c r="F33">
        <f>SUM(E32:F32)</f>
        <v>908418</v>
      </c>
      <c r="H33">
        <f>SUM(G32:H32)</f>
        <v>1041991</v>
      </c>
      <c r="J33">
        <f>SUM(E24:F31)</f>
        <v>295464</v>
      </c>
      <c r="K33">
        <f>J33/F33</f>
        <v>0.3252511509018976</v>
      </c>
    </row>
    <row r="64" ht="12.75">
      <c r="B64" t="s">
        <v>40</v>
      </c>
    </row>
    <row r="65" ht="12.75">
      <c r="B65" t="s">
        <v>41</v>
      </c>
    </row>
  </sheetData>
  <sheetProtection/>
  <mergeCells count="3">
    <mergeCell ref="I11:K11"/>
    <mergeCell ref="C11:H11"/>
    <mergeCell ref="A32:B32"/>
  </mergeCells>
  <printOptions/>
  <pageMargins left="0.7" right="0.7" top="0.75" bottom="0.75" header="0.3" footer="0.3"/>
  <pageSetup horizontalDpi="600" verticalDpi="600" orientation="portrait" r:id="rId4"/>
  <ignoredErrors>
    <ignoredError sqref="B16" twoDigitTextYear="1"/>
    <ignoredError sqref="D13 F13"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Ottawa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mcdermaica</dc:creator>
  <cp:keywords/>
  <dc:description/>
  <cp:lastModifiedBy>mcdermaica</cp:lastModifiedBy>
  <dcterms:created xsi:type="dcterms:W3CDTF">2009-08-06T17:00:28Z</dcterms:created>
  <dcterms:modified xsi:type="dcterms:W3CDTF">2011-04-14T14:50:49Z</dcterms:modified>
  <cp:category/>
  <cp:version/>
  <cp:contentType/>
  <cp:contentStatus/>
</cp:coreProperties>
</file>